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1D9D3E6D-5C06-4539-80AF-A9186D6AA60B}" xr6:coauthVersionLast="47" xr6:coauthVersionMax="47" xr10:uidLastSave="{00000000-0000-0000-0000-000000000000}"/>
  <bookViews>
    <workbookView xWindow="54045" yWindow="1380" windowWidth="28980" windowHeight="13980" xr2:uid="{00000000-000D-0000-FFFF-FFFF00000000}"/>
  </bookViews>
  <sheets>
    <sheet name="Bearbeitungshinweise" sheetId="3" r:id="rId1"/>
    <sheet name="Änderungshistorie" sheetId="2" r:id="rId2"/>
    <sheet name="Projektstatus Februar 20xx" sheetId="1" r:id="rId3"/>
    <sheet name="Projektstatus Januar 20xx" sheetId="4" r:id="rId4"/>
  </sheets>
  <definedNames>
    <definedName name="_xlnm.Print_Area" localSheetId="1">Änderungshistorie!$A$1:$G$31</definedName>
    <definedName name="_xlnm.Print_Area" localSheetId="0">Bearbeitungshinweise!$A$1:$S$31</definedName>
    <definedName name="_xlnm.Print_Area" localSheetId="2">'Projektstatus Februar 20xx'!$A$1:$R$30</definedName>
    <definedName name="_xlnm.Print_Area" localSheetId="3">'Projektstatus Januar 20xx'!$A$1:$R$31</definedName>
  </definedNames>
  <calcPr calcId="191029"/>
</workbook>
</file>

<file path=xl/calcChain.xml><?xml version="1.0" encoding="utf-8"?>
<calcChain xmlns="http://schemas.openxmlformats.org/spreadsheetml/2006/main">
  <c r="N28" i="4" l="1"/>
  <c r="M28" i="4"/>
  <c r="J28" i="4"/>
  <c r="I28" i="4"/>
  <c r="J28" i="1" l="1"/>
  <c r="I28" i="1"/>
  <c r="N28" i="1" l="1"/>
  <c r="M28" i="1"/>
</calcChain>
</file>

<file path=xl/sharedStrings.xml><?xml version="1.0" encoding="utf-8"?>
<sst xmlns="http://schemas.openxmlformats.org/spreadsheetml/2006/main" count="242" uniqueCount="88">
  <si>
    <t>Kopfdaten:</t>
  </si>
  <si>
    <t>Projektname:</t>
  </si>
  <si>
    <t>Bereitstellung Steuerungssystem DA2020</t>
  </si>
  <si>
    <t>Projektnummer:</t>
  </si>
  <si>
    <t>P2104.22.36.2020</t>
  </si>
  <si>
    <t>Projektleiter:</t>
  </si>
  <si>
    <t>Markus Schmidt</t>
  </si>
  <si>
    <t>Hinweis: Die Kopfdaten können um weitere Inhalte aus den Projektstammdaten erweitert werden (siehe Projektstammdaten).</t>
  </si>
  <si>
    <t>Projekstatus</t>
  </si>
  <si>
    <t>AP-Nr.</t>
  </si>
  <si>
    <t>Arbeitspaket</t>
  </si>
  <si>
    <t>Verantwortlich</t>
  </si>
  <si>
    <t>Starttermin</t>
  </si>
  <si>
    <t>Endetermin</t>
  </si>
  <si>
    <t>Status</t>
  </si>
  <si>
    <t>Datum:</t>
  </si>
  <si>
    <t>Plan-
Aufwand</t>
  </si>
  <si>
    <t>Ist-
Aufwand</t>
  </si>
  <si>
    <t>Status bezgl.
Termin</t>
  </si>
  <si>
    <t>Fortschritts.
Grad</t>
  </si>
  <si>
    <t>Status bezgl.
Aufwand</t>
  </si>
  <si>
    <t>Status bezgl.
Kosten</t>
  </si>
  <si>
    <t>Gesamtstatus</t>
  </si>
  <si>
    <t>AP1</t>
  </si>
  <si>
    <t>AP2</t>
  </si>
  <si>
    <t>AP3</t>
  </si>
  <si>
    <t>AP4</t>
  </si>
  <si>
    <t>AP5</t>
  </si>
  <si>
    <t>AP6</t>
  </si>
  <si>
    <t>AP7</t>
  </si>
  <si>
    <t>AP8</t>
  </si>
  <si>
    <t>AP9</t>
  </si>
  <si>
    <t>Name</t>
  </si>
  <si>
    <t>Michael Müller</t>
  </si>
  <si>
    <t>Thomas Neubert</t>
  </si>
  <si>
    <t>Martina Schmidt</t>
  </si>
  <si>
    <t>Plan-Sach-
Kosten</t>
  </si>
  <si>
    <t>Ist-Sach
Kosten</t>
  </si>
  <si>
    <t>Ergebnis</t>
  </si>
  <si>
    <t>OK</t>
  </si>
  <si>
    <t>verzögert</t>
  </si>
  <si>
    <t>kritisch</t>
  </si>
  <si>
    <t>gefährdend</t>
  </si>
  <si>
    <t>leicht erhöht</t>
  </si>
  <si>
    <t>überschritten</t>
  </si>
  <si>
    <t>Änderungshistorie</t>
  </si>
  <si>
    <t>Version</t>
  </si>
  <si>
    <t>Datum</t>
  </si>
  <si>
    <t>Änderung</t>
  </si>
  <si>
    <t>Dietmar Müller</t>
  </si>
  <si>
    <t>Dokument angelegt.</t>
  </si>
  <si>
    <t>Entwurf</t>
  </si>
  <si>
    <t>Version 1.0</t>
  </si>
  <si>
    <t>Freigabe</t>
  </si>
  <si>
    <t>Erste Statuserfassung</t>
  </si>
  <si>
    <t>Beschreibung / Kurzbeschreibung:</t>
  </si>
  <si>
    <t>Zweck der Vorlage:</t>
  </si>
  <si>
    <t>Version 2.0</t>
  </si>
  <si>
    <t>Während des Projektverlaufes soll in regelmäßigen Abständen der Status der Arbeiten und der Zielerreichung überprüft werden.</t>
  </si>
  <si>
    <t>Es wird zwischen Termin-, Personalaufwand- und Kosten-Controlling unterschieden.</t>
  </si>
  <si>
    <t>Diese Vorlage kann für das Controlling von wenig komplexen / kleinen Projekten durchaus ausreichend sein.</t>
  </si>
  <si>
    <t>Name der Vorlage:</t>
  </si>
  <si>
    <t>Projekt-Controlling für wenig komplexe, kleine Projekte</t>
  </si>
  <si>
    <t>Status bezgl. Ressourcen</t>
  </si>
  <si>
    <t>Status bezgl. Ergebnis</t>
  </si>
  <si>
    <t>Bearbeitungshinweise</t>
  </si>
  <si>
    <t>Eingabefeld</t>
  </si>
  <si>
    <t>Felder für die Eingabe von Daten.</t>
  </si>
  <si>
    <t>Auswahlfeld</t>
  </si>
  <si>
    <t>Hier wird eine mögliche Auswahl von Vorgegebenen Einträgen möglich.</t>
  </si>
  <si>
    <t>Hilfsberechnungen</t>
  </si>
  <si>
    <t>Spalten zur Hilfsberechnung.</t>
  </si>
  <si>
    <t>Berechnungsfeld</t>
  </si>
  <si>
    <t>Hier werden Berechnungen durchgeführt. Keine Dateneingabe vornehmen bzw. möglich.</t>
  </si>
  <si>
    <t>Verknüpfung</t>
  </si>
  <si>
    <t>Hier werden Daten / Texte dargestellt,</t>
  </si>
  <si>
    <t>die von anderer Stelle geholt werden.</t>
  </si>
  <si>
    <t>Bearbeitung im Projektverlauf / Methodisches Vorgehen</t>
  </si>
  <si>
    <t>In der Projektklärungsphase / Projektdefinitionsphase kann es je nach Aufwand der zu leistenden Arbeiten in der Definitionsphase erforderlich sein, ein Controlling aufzubauen.</t>
  </si>
  <si>
    <t>In der Projektplanungsphase ist das Projekt-Controlling aufzusetzen und alle Fragen zu klären, wie das Projekt-Controlling erfolgen soll.</t>
  </si>
  <si>
    <t>In der Projekt-Umsetzung / Durchführung wird das Projekt-Controlling in einem definierten Rhythmus durchgeführt.</t>
  </si>
  <si>
    <t>In der Projektabschlussphase bildet das Projekt-Controlling die Grundlage für die Nachkalkulation und den Projektabschluss.</t>
  </si>
  <si>
    <t>In der Projektanbahnung / Initialisierungsphase wird diese Vorlage nicht benötigt. Sobald erste Arbeitspakete vorliegen, setzt das Controlling ein.</t>
  </si>
  <si>
    <t>Neben konkreten Zahlen für Fertigstellungsgrad, Plan- und Ist-Aufwand, Plan- und Ist-Kosten kann eine Statuseinschätzung dokumentiert werden.</t>
  </si>
  <si>
    <t>Der Reiter kann für jeden Controllingzyklus kopiert werden, sodass die Entwicklung des Status nachvollziehbar bleibt.</t>
  </si>
  <si>
    <t>Projektstatus: Februar</t>
  </si>
  <si>
    <t>Projektstatus: Januar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</si>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</sst>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3" x14ac:knownFonts="1">
    <font>
      <sz val="11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2" borderId="9" applyNumberFormat="0" applyAlignment="0" applyProtection="0"/>
    <xf numFmtId="0" fontId="2" fillId="3" borderId="9" applyNumberFormat="0" applyAlignment="0" applyProtection="0"/>
    <xf numFmtId="0" fontId="2" fillId="4" borderId="12" applyNumberFormat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8" xfId="0" applyBorder="1"/>
    <xf numFmtId="0" fontId="0" fillId="0" borderId="7" xfId="0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6" xfId="0" applyBorder="1"/>
    <xf numFmtId="0" fontId="0" fillId="0" borderId="1" xfId="0" applyBorder="1" applyAlignment="1">
      <alignment horizontal="center"/>
    </xf>
    <xf numFmtId="164" fontId="0" fillId="0" borderId="7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1" fillId="5" borderId="1" xfId="0" applyFont="1" applyFill="1" applyBorder="1"/>
    <xf numFmtId="0" fontId="0" fillId="5" borderId="2" xfId="0" applyFill="1" applyBorder="1" applyAlignment="1">
      <alignment wrapText="1"/>
    </xf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 applyAlignment="1">
      <alignment wrapText="1"/>
    </xf>
    <xf numFmtId="0" fontId="0" fillId="5" borderId="0" xfId="0" applyFill="1"/>
    <xf numFmtId="0" fontId="0" fillId="5" borderId="5" xfId="0" applyFill="1" applyBorder="1"/>
    <xf numFmtId="14" fontId="0" fillId="5" borderId="0" xfId="0" applyNumberFormat="1" applyFill="1" applyAlignment="1">
      <alignment horizontal="left"/>
    </xf>
    <xf numFmtId="0" fontId="0" fillId="5" borderId="6" xfId="0" applyFill="1" applyBorder="1"/>
    <xf numFmtId="0" fontId="0" fillId="5" borderId="7" xfId="0" applyFill="1" applyBorder="1" applyAlignment="1">
      <alignment wrapText="1"/>
    </xf>
    <xf numFmtId="0" fontId="0" fillId="5" borderId="7" xfId="0" applyFill="1" applyBorder="1"/>
    <xf numFmtId="0" fontId="0" fillId="5" borderId="8" xfId="0" applyFill="1" applyBorder="1"/>
    <xf numFmtId="0" fontId="0" fillId="2" borderId="4" xfId="0" applyFill="1" applyBorder="1"/>
    <xf numFmtId="0" fontId="0" fillId="2" borderId="0" xfId="0" applyFill="1"/>
    <xf numFmtId="14" fontId="0" fillId="2" borderId="0" xfId="0" applyNumberFormat="1" applyFill="1"/>
    <xf numFmtId="14" fontId="0" fillId="2" borderId="5" xfId="0" applyNumberFormat="1" applyFill="1" applyBorder="1"/>
    <xf numFmtId="9" fontId="0" fillId="2" borderId="0" xfId="0" applyNumberFormat="1" applyFill="1"/>
    <xf numFmtId="0" fontId="0" fillId="2" borderId="5" xfId="0" applyFill="1" applyBorder="1" applyAlignment="1">
      <alignment horizontal="center"/>
    </xf>
    <xf numFmtId="164" fontId="0" fillId="2" borderId="0" xfId="0" applyNumberFormat="1" applyFill="1"/>
    <xf numFmtId="0" fontId="2" fillId="2" borderId="9" xfId="1"/>
    <xf numFmtId="0" fontId="2" fillId="6" borderId="9" xfId="1" applyFill="1"/>
    <xf numFmtId="0" fontId="2" fillId="7" borderId="9" xfId="1" applyFill="1"/>
    <xf numFmtId="0" fontId="2" fillId="3" borderId="9" xfId="2"/>
    <xf numFmtId="0" fontId="2" fillId="4" borderId="12" xfId="3"/>
    <xf numFmtId="0" fontId="0" fillId="6" borderId="1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5" xfId="0" applyFill="1" applyBorder="1" applyAlignment="1">
      <alignment horizontal="center"/>
    </xf>
  </cellXfs>
  <cellStyles count="4">
    <cellStyle name="Berechnung 2" xfId="2" xr:uid="{00000000-0005-0000-0000-000000000000}"/>
    <cellStyle name="Eingabe 2" xfId="1" xr:uid="{00000000-0005-0000-0000-000001000000}"/>
    <cellStyle name="Standard" xfId="0" builtinId="0"/>
    <cellStyle name="Verknüpfte Zelle 2" xfId="3" xr:uid="{00000000-0005-0000-0000-000003000000}"/>
  </cellStyles>
  <dxfs count="72">
    <dxf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164" formatCode="#,##0\ &quot;€&quot;"/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numFmt numFmtId="164" formatCode="#,##0\ &quot;€&quot;"/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/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/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fill>
        <patternFill patternType="solid">
          <fgColor rgb="FF000000"/>
          <bgColor rgb="FFDAEEF3"/>
        </patternFill>
      </fill>
    </dxf>
    <dxf>
      <alignment horizontal="center" vertical="bottom" textRotation="0" wrapText="1" indent="0" justifyLastLine="0" shrinkToFit="0" readingOrder="0"/>
    </dxf>
    <dxf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164" formatCode="#,##0\ &quot;€&quot;"/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numFmt numFmtId="164" formatCode="#,##0\ &quot;€&quot;"/>
      <border diagonalUp="0" diagonalDown="0" outline="0">
        <left/>
        <right/>
        <top/>
        <bottom style="medium">
          <color indexed="64"/>
        </bottom>
      </border>
    </dxf>
    <dxf>
      <numFmt numFmtId="164" formatCode="#,##0\ &quot;€&quot;"/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/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6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outline="0">
        <right style="medium">
          <color indexed="64"/>
        </right>
      </border>
    </dxf>
    <dxf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/>
        <right style="medium">
          <color indexed="64"/>
        </right>
        <top/>
        <bottom/>
      </border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/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indexed="64"/>
        </left>
        <right/>
        <top/>
        <bottom/>
      </border>
    </dxf>
    <dxf>
      <fill>
        <patternFill patternType="solid">
          <fgColor indexed="64"/>
          <bgColor theme="8" tint="0.79998168889431442"/>
        </patternFill>
      </fill>
    </dxf>
    <dxf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left" vertical="bottom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3" displayName="Tabelle3" ref="B10:F25" totalsRowShown="0">
  <autoFilter ref="B10:F25" xr:uid="{00000000-0009-0000-0100-000002000000}"/>
  <tableColumns count="5">
    <tableColumn id="1" xr3:uid="{00000000-0010-0000-0000-000001000000}" name="Version" dataDxfId="71"/>
    <tableColumn id="2" xr3:uid="{00000000-0010-0000-0000-000002000000}" name="Datum" dataDxfId="70"/>
    <tableColumn id="3" xr3:uid="{00000000-0010-0000-0000-000003000000}" name="Name" dataDxfId="69"/>
    <tableColumn id="4" xr3:uid="{00000000-0010-0000-0000-000004000000}" name="Änderung" dataDxfId="68"/>
    <tableColumn id="5" xr3:uid="{00000000-0010-0000-0000-000005000000}" name="Status" dataDxfId="6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B11:Q28" totalsRowCount="1" headerRowDxfId="66" dataDxfId="65">
  <autoFilter ref="B11:Q27" xr:uid="{00000000-0009-0000-0100-000001000000}"/>
  <tableColumns count="16">
    <tableColumn id="1" xr3:uid="{00000000-0010-0000-0100-000001000000}" name="AP-Nr." totalsRowLabel="Ergebnis" dataDxfId="64" totalsRowDxfId="63"/>
    <tableColumn id="2" xr3:uid="{00000000-0010-0000-0100-000002000000}" name="Arbeitspaket" dataDxfId="62" totalsRowDxfId="61"/>
    <tableColumn id="3" xr3:uid="{00000000-0010-0000-0100-000003000000}" name="Verantwortlich" dataDxfId="60" totalsRowDxfId="59"/>
    <tableColumn id="4" xr3:uid="{00000000-0010-0000-0100-000004000000}" name="Starttermin" dataDxfId="58" totalsRowDxfId="57"/>
    <tableColumn id="5" xr3:uid="{00000000-0010-0000-0100-000005000000}" name="Endetermin" dataDxfId="56" totalsRowDxfId="55"/>
    <tableColumn id="6" xr3:uid="{00000000-0010-0000-0100-000006000000}" name="Fortschritts._x000a_Grad" dataDxfId="54" totalsRowDxfId="53"/>
    <tableColumn id="7" xr3:uid="{00000000-0010-0000-0100-000007000000}" name="Status bezgl._x000a_Termin" dataDxfId="52"/>
    <tableColumn id="8" xr3:uid="{00000000-0010-0000-0100-000008000000}" name="Plan-_x000a_Aufwand" totalsRowFunction="sum" dataDxfId="51" totalsRowDxfId="50"/>
    <tableColumn id="9" xr3:uid="{00000000-0010-0000-0100-000009000000}" name="Ist-_x000a_Aufwand" totalsRowFunction="sum" dataDxfId="49" totalsRowDxfId="48"/>
    <tableColumn id="15" xr3:uid="{00000000-0010-0000-0100-00000F000000}" name="Status bezgl. Ressourcen" dataDxfId="47" totalsRowDxfId="46"/>
    <tableColumn id="10" xr3:uid="{00000000-0010-0000-0100-00000A000000}" name="Status bezgl._x000a_Aufwand" dataDxfId="45" totalsRowDxfId="44"/>
    <tableColumn id="11" xr3:uid="{00000000-0010-0000-0100-00000B000000}" name="Plan-Sach-_x000a_Kosten" totalsRowFunction="sum" dataDxfId="43" totalsRowDxfId="42"/>
    <tableColumn id="12" xr3:uid="{00000000-0010-0000-0100-00000C000000}" name="Ist-Sach_x000a_Kosten" totalsRowFunction="sum" dataDxfId="41" totalsRowDxfId="40"/>
    <tableColumn id="13" xr3:uid="{00000000-0010-0000-0100-00000D000000}" name="Status bezgl._x000a_Kosten" dataDxfId="39" totalsRowDxfId="38"/>
    <tableColumn id="16" xr3:uid="{00000000-0010-0000-0100-000010000000}" name="Status bezgl. Ergebnis" dataDxfId="37" totalsRowDxfId="36"/>
    <tableColumn id="14" xr3:uid="{00000000-0010-0000-0100-00000E000000}" name="Gesamtstatus" dataDxfId="35" totalsRowDxfId="34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4" displayName="Tabelle14" ref="B11:Q28" totalsRowCount="1" headerRowDxfId="33" dataDxfId="32">
  <autoFilter ref="B11:Q27" xr:uid="{00000000-0009-0000-0100-000003000000}"/>
  <tableColumns count="16">
    <tableColumn id="1" xr3:uid="{00000000-0010-0000-0200-000001000000}" name="AP-Nr." totalsRowLabel="Ergebnis" dataDxfId="31" totalsRowDxfId="30"/>
    <tableColumn id="2" xr3:uid="{00000000-0010-0000-0200-000002000000}" name="Arbeitspaket" dataDxfId="29" totalsRowDxfId="28"/>
    <tableColumn id="3" xr3:uid="{00000000-0010-0000-0200-000003000000}" name="Verantwortlich" dataDxfId="27" totalsRowDxfId="26"/>
    <tableColumn id="4" xr3:uid="{00000000-0010-0000-0200-000004000000}" name="Starttermin" dataDxfId="25" totalsRowDxfId="24"/>
    <tableColumn id="5" xr3:uid="{00000000-0010-0000-0200-000005000000}" name="Endetermin" dataDxfId="23" totalsRowDxfId="22"/>
    <tableColumn id="6" xr3:uid="{00000000-0010-0000-0200-000006000000}" name="Fortschritts._x000a_Grad" dataDxfId="21" totalsRowDxfId="20"/>
    <tableColumn id="7" xr3:uid="{00000000-0010-0000-0200-000007000000}" name="Status bezgl._x000a_Termin" dataDxfId="19" totalsRowDxfId="18"/>
    <tableColumn id="8" xr3:uid="{00000000-0010-0000-0200-000008000000}" name="Plan-_x000a_Aufwand" totalsRowFunction="sum" dataDxfId="17" totalsRowDxfId="16"/>
    <tableColumn id="9" xr3:uid="{00000000-0010-0000-0200-000009000000}" name="Ist-_x000a_Aufwand" totalsRowFunction="sum" dataDxfId="15" totalsRowDxfId="14"/>
    <tableColumn id="15" xr3:uid="{00000000-0010-0000-0200-00000F000000}" name="Status bezgl. Ressourcen" dataDxfId="13" totalsRowDxfId="12"/>
    <tableColumn id="10" xr3:uid="{00000000-0010-0000-0200-00000A000000}" name="Status bezgl._x000a_Aufwand" dataDxfId="11" totalsRowDxfId="10"/>
    <tableColumn id="11" xr3:uid="{00000000-0010-0000-0200-00000B000000}" name="Plan-Sach-_x000a_Kosten" totalsRowFunction="sum" dataDxfId="9" totalsRowDxfId="8"/>
    <tableColumn id="12" xr3:uid="{00000000-0010-0000-0200-00000C000000}" name="Ist-Sach_x000a_Kosten" totalsRowFunction="sum" dataDxfId="7" totalsRowDxfId="6"/>
    <tableColumn id="13" xr3:uid="{00000000-0010-0000-0200-00000D000000}" name="Status bezgl._x000a_Kosten" dataDxfId="5" totalsRowDxfId="4"/>
    <tableColumn id="16" xr3:uid="{00000000-0010-0000-0200-000010000000}" name="Status bezgl. Ergebnis" dataDxfId="3" totalsRowDxfId="2"/>
    <tableColumn id="14" xr3:uid="{00000000-0010-0000-0200-00000E000000}" name="Gesamtstatus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Normal="100" zoomScalePageLayoutView="90" workbookViewId="0"/>
  </sheetViews>
  <sheetFormatPr baseColWidth="10" defaultColWidth="9.1328125" defaultRowHeight="14.25" x14ac:dyDescent="0.45"/>
  <cols>
    <col min="1" max="1" width="3.3984375" customWidth="1"/>
    <col min="2" max="2" width="8" customWidth="1"/>
    <col min="3" max="3" width="19.73046875" style="1" customWidth="1"/>
    <col min="4" max="4" width="9.73046875" customWidth="1"/>
  </cols>
  <sheetData>
    <row r="1" spans="1:6" x14ac:dyDescent="0.45">
      <c r="A1" t="s">
        <v>87</v>
      </c>
    </row>
    <row r="3" spans="1:6" ht="18" x14ac:dyDescent="0.55000000000000004">
      <c r="B3" s="2" t="s">
        <v>61</v>
      </c>
      <c r="D3" s="2" t="s">
        <v>62</v>
      </c>
    </row>
    <row r="6" spans="1:6" ht="18" x14ac:dyDescent="0.55000000000000004">
      <c r="B6" s="2" t="s">
        <v>55</v>
      </c>
    </row>
    <row r="7" spans="1:6" x14ac:dyDescent="0.45">
      <c r="C7" s="1" t="s">
        <v>56</v>
      </c>
      <c r="D7" t="s">
        <v>58</v>
      </c>
    </row>
    <row r="8" spans="1:6" x14ac:dyDescent="0.45">
      <c r="D8" t="s">
        <v>60</v>
      </c>
    </row>
    <row r="9" spans="1:6" x14ac:dyDescent="0.45">
      <c r="C9"/>
      <c r="D9" t="s">
        <v>59</v>
      </c>
    </row>
    <row r="10" spans="1:6" x14ac:dyDescent="0.45">
      <c r="C10"/>
      <c r="D10" t="s">
        <v>83</v>
      </c>
    </row>
    <row r="11" spans="1:6" x14ac:dyDescent="0.45">
      <c r="C11"/>
      <c r="D11" t="s">
        <v>84</v>
      </c>
    </row>
    <row r="12" spans="1:6" x14ac:dyDescent="0.45">
      <c r="C12"/>
    </row>
    <row r="13" spans="1:6" ht="18" x14ac:dyDescent="0.55000000000000004">
      <c r="C13" s="2" t="s">
        <v>65</v>
      </c>
    </row>
    <row r="14" spans="1:6" x14ac:dyDescent="0.45">
      <c r="C14"/>
      <c r="D14" s="41" t="s">
        <v>66</v>
      </c>
      <c r="E14" s="41"/>
      <c r="F14" t="s">
        <v>67</v>
      </c>
    </row>
    <row r="15" spans="1:6" x14ac:dyDescent="0.45">
      <c r="C15"/>
      <c r="D15" s="42" t="s">
        <v>68</v>
      </c>
      <c r="E15" s="42"/>
      <c r="F15" t="s">
        <v>69</v>
      </c>
    </row>
    <row r="16" spans="1:6" x14ac:dyDescent="0.45">
      <c r="C16"/>
      <c r="D16" s="43" t="s">
        <v>70</v>
      </c>
      <c r="E16" s="43"/>
      <c r="F16" t="s">
        <v>71</v>
      </c>
    </row>
    <row r="17" spans="2:6" x14ac:dyDescent="0.45">
      <c r="C17"/>
      <c r="D17" s="44" t="s">
        <v>72</v>
      </c>
      <c r="E17" s="44"/>
      <c r="F17" t="s">
        <v>73</v>
      </c>
    </row>
    <row r="18" spans="2:6" x14ac:dyDescent="0.45">
      <c r="C18"/>
      <c r="D18" s="45" t="s">
        <v>74</v>
      </c>
      <c r="E18" s="45"/>
      <c r="F18" t="s">
        <v>75</v>
      </c>
    </row>
    <row r="19" spans="2:6" x14ac:dyDescent="0.45">
      <c r="C19"/>
      <c r="F19" t="s">
        <v>76</v>
      </c>
    </row>
    <row r="21" spans="2:6" ht="18" x14ac:dyDescent="0.55000000000000004">
      <c r="B21" s="2" t="s">
        <v>77</v>
      </c>
    </row>
    <row r="22" spans="2:6" x14ac:dyDescent="0.45">
      <c r="B22" s="1"/>
      <c r="C22" t="s">
        <v>82</v>
      </c>
    </row>
    <row r="23" spans="2:6" x14ac:dyDescent="0.45">
      <c r="C23" t="s">
        <v>78</v>
      </c>
    </row>
    <row r="24" spans="2:6" x14ac:dyDescent="0.45">
      <c r="C24" t="s">
        <v>79</v>
      </c>
    </row>
    <row r="25" spans="2:6" x14ac:dyDescent="0.45">
      <c r="C25" t="s">
        <v>80</v>
      </c>
    </row>
    <row r="26" spans="2:6" x14ac:dyDescent="0.45">
      <c r="C26" t="s">
        <v>81</v>
      </c>
    </row>
  </sheetData>
  <pageMargins left="0.39370078740157483" right="0.39370078740157483" top="1.1811023622047245" bottom="0.39370078740157483" header="0.39370078740157483" footer="0.39370078740157483"/>
  <pageSetup paperSize="9" scale="77" orientation="landscape" horizontalDpi="4294967293" verticalDpi="1200" r:id="rId1"/>
  <headerFooter scaleWithDoc="0">
    <oddHeader>&amp;L&amp;G</oddHeader>
    <oddFooter>&amp;L&amp;8
Projektforum Rhein Ruhr GmbH, kj&lt;hdbfkjhadb
&amp;F / Register: &amp;A&amp;R&amp;8&amp;P/&amp;N</oddFoot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5"/>
  <sheetViews>
    <sheetView zoomScale="115" zoomScaleNormal="115" workbookViewId="0"/>
  </sheetViews>
  <sheetFormatPr baseColWidth="10" defaultColWidth="9.1328125" defaultRowHeight="14.25" x14ac:dyDescent="0.45"/>
  <cols>
    <col min="1" max="1" width="11.1328125" customWidth="1"/>
    <col min="2" max="2" width="14.59765625" customWidth="1"/>
    <col min="3" max="3" width="14.86328125" style="1" customWidth="1"/>
    <col min="4" max="4" width="22.1328125" customWidth="1"/>
    <col min="5" max="5" width="57.73046875" customWidth="1"/>
    <col min="6" max="6" width="12.265625" customWidth="1"/>
    <col min="7" max="12" width="11.1328125" customWidth="1"/>
  </cols>
  <sheetData>
    <row r="1" spans="1:6" x14ac:dyDescent="0.45">
      <c r="A1" t="s">
        <v>87</v>
      </c>
      <c r="B1" t="s">
        <v>87</v>
      </c>
      <c r="C1" t="s">
        <v>87</v>
      </c>
      <c r="D1" t="s">
        <v>87</v>
      </c>
      <c r="E1" t="s">
        <v>87</v>
      </c>
      <c r="F1" t="s">
        <v>87</v>
      </c>
    </row>
    <row r="2" spans="1:6" ht="14.65" thickBot="1" x14ac:dyDescent="0.5"/>
    <row r="3" spans="1:6" ht="18" x14ac:dyDescent="0.55000000000000004">
      <c r="B3" s="21" t="s">
        <v>0</v>
      </c>
      <c r="C3" s="22"/>
      <c r="D3" s="23"/>
      <c r="E3" s="23"/>
      <c r="F3" s="24"/>
    </row>
    <row r="4" spans="1:6" x14ac:dyDescent="0.45">
      <c r="B4" s="25" t="s">
        <v>1</v>
      </c>
      <c r="C4" s="26"/>
      <c r="D4" s="27" t="s">
        <v>2</v>
      </c>
      <c r="E4" s="27"/>
      <c r="F4" s="28"/>
    </row>
    <row r="5" spans="1:6" x14ac:dyDescent="0.45">
      <c r="B5" s="25" t="s">
        <v>3</v>
      </c>
      <c r="C5" s="26"/>
      <c r="D5" s="27" t="s">
        <v>4</v>
      </c>
      <c r="E5" s="27"/>
      <c r="F5" s="28"/>
    </row>
    <row r="6" spans="1:6" x14ac:dyDescent="0.45">
      <c r="B6" s="25" t="s">
        <v>5</v>
      </c>
      <c r="C6" s="26"/>
      <c r="D6" s="27" t="s">
        <v>6</v>
      </c>
      <c r="E6" s="27"/>
      <c r="F6" s="28"/>
    </row>
    <row r="7" spans="1:6" ht="14.65" thickBot="1" x14ac:dyDescent="0.5">
      <c r="B7" s="30" t="s">
        <v>7</v>
      </c>
      <c r="C7" s="31"/>
      <c r="D7" s="32"/>
      <c r="E7" s="32"/>
      <c r="F7" s="33"/>
    </row>
    <row r="9" spans="1:6" ht="18" x14ac:dyDescent="0.55000000000000004">
      <c r="B9" s="2" t="s">
        <v>45</v>
      </c>
      <c r="C9"/>
    </row>
    <row r="10" spans="1:6" x14ac:dyDescent="0.45">
      <c r="B10" t="s">
        <v>46</v>
      </c>
      <c r="C10" t="s">
        <v>47</v>
      </c>
      <c r="D10" t="s">
        <v>32</v>
      </c>
      <c r="E10" t="s">
        <v>48</v>
      </c>
      <c r="F10" t="s">
        <v>14</v>
      </c>
    </row>
    <row r="11" spans="1:6" x14ac:dyDescent="0.45">
      <c r="B11" s="17" t="s">
        <v>52</v>
      </c>
      <c r="C11" s="18">
        <v>42806</v>
      </c>
      <c r="D11" t="s">
        <v>49</v>
      </c>
      <c r="E11" s="19" t="s">
        <v>50</v>
      </c>
      <c r="F11" s="3" t="s">
        <v>51</v>
      </c>
    </row>
    <row r="12" spans="1:6" x14ac:dyDescent="0.45">
      <c r="B12" s="17" t="s">
        <v>57</v>
      </c>
      <c r="C12" s="18">
        <v>42835</v>
      </c>
      <c r="D12" t="s">
        <v>49</v>
      </c>
      <c r="E12" s="19" t="s">
        <v>54</v>
      </c>
      <c r="F12" s="3" t="s">
        <v>53</v>
      </c>
    </row>
    <row r="13" spans="1:6" x14ac:dyDescent="0.45">
      <c r="B13" s="17"/>
      <c r="C13" s="18"/>
      <c r="E13" s="19"/>
      <c r="F13" s="3"/>
    </row>
    <row r="14" spans="1:6" x14ac:dyDescent="0.45">
      <c r="B14" s="17"/>
      <c r="C14" s="18"/>
      <c r="E14" s="19"/>
      <c r="F14" s="3"/>
    </row>
    <row r="15" spans="1:6" x14ac:dyDescent="0.45">
      <c r="B15" s="17"/>
      <c r="C15" s="18"/>
      <c r="E15" s="19"/>
      <c r="F15" s="3"/>
    </row>
    <row r="16" spans="1:6" ht="18" x14ac:dyDescent="0.55000000000000004">
      <c r="B16" s="20"/>
      <c r="C16" s="4"/>
      <c r="E16" s="19"/>
      <c r="F16" s="3"/>
    </row>
    <row r="17" spans="2:6" x14ac:dyDescent="0.45">
      <c r="B17" s="19"/>
      <c r="C17" s="3"/>
      <c r="E17" s="19"/>
      <c r="F17" s="3"/>
    </row>
    <row r="18" spans="2:6" x14ac:dyDescent="0.45">
      <c r="B18" s="19"/>
      <c r="C18" s="3"/>
      <c r="E18" s="19"/>
      <c r="F18" s="3"/>
    </row>
    <row r="19" spans="2:6" x14ac:dyDescent="0.45">
      <c r="B19" s="19"/>
      <c r="C19" s="3"/>
      <c r="E19" s="19"/>
      <c r="F19" s="3"/>
    </row>
    <row r="20" spans="2:6" x14ac:dyDescent="0.45">
      <c r="B20" s="19"/>
      <c r="C20" s="3"/>
      <c r="E20" s="19"/>
      <c r="F20" s="3"/>
    </row>
    <row r="21" spans="2:6" x14ac:dyDescent="0.45">
      <c r="B21" s="19"/>
      <c r="C21" s="3"/>
      <c r="E21" s="19"/>
      <c r="F21" s="3"/>
    </row>
    <row r="22" spans="2:6" x14ac:dyDescent="0.45">
      <c r="B22" s="17"/>
      <c r="C22" s="4"/>
      <c r="E22" s="19"/>
      <c r="F22" s="3"/>
    </row>
    <row r="23" spans="2:6" ht="18" x14ac:dyDescent="0.55000000000000004">
      <c r="B23" s="20"/>
      <c r="C23" s="3"/>
      <c r="E23" s="19"/>
      <c r="F23" s="3"/>
    </row>
    <row r="24" spans="2:6" x14ac:dyDescent="0.45">
      <c r="B24" s="17"/>
      <c r="C24" s="3"/>
      <c r="E24" s="19"/>
      <c r="F24" s="3"/>
    </row>
    <row r="25" spans="2:6" x14ac:dyDescent="0.45">
      <c r="B25" s="17"/>
      <c r="C25" s="3"/>
      <c r="E25" s="19"/>
      <c r="F25" s="3"/>
    </row>
    <row r="26" spans="2:6" x14ac:dyDescent="0.45">
      <c r="C26"/>
    </row>
    <row r="27" spans="2:6" x14ac:dyDescent="0.45">
      <c r="C27"/>
    </row>
    <row r="28" spans="2:6" x14ac:dyDescent="0.45">
      <c r="C28"/>
    </row>
    <row r="29" spans="2:6" x14ac:dyDescent="0.45">
      <c r="C29"/>
    </row>
    <row r="30" spans="2:6" x14ac:dyDescent="0.45">
      <c r="C30"/>
    </row>
    <row r="31" spans="2:6" x14ac:dyDescent="0.45">
      <c r="C31"/>
    </row>
    <row r="33" spans="2:3" ht="18" x14ac:dyDescent="0.55000000000000004">
      <c r="B33" s="2"/>
      <c r="C33"/>
    </row>
    <row r="34" spans="2:3" x14ac:dyDescent="0.45">
      <c r="C34"/>
    </row>
    <row r="35" spans="2:3" x14ac:dyDescent="0.45">
      <c r="C35"/>
    </row>
    <row r="36" spans="2:3" x14ac:dyDescent="0.45">
      <c r="C36"/>
    </row>
    <row r="37" spans="2:3" x14ac:dyDescent="0.45">
      <c r="C37"/>
    </row>
    <row r="38" spans="2:3" x14ac:dyDescent="0.45">
      <c r="C38"/>
    </row>
    <row r="39" spans="2:3" x14ac:dyDescent="0.45">
      <c r="C39"/>
    </row>
    <row r="40" spans="2:3" x14ac:dyDescent="0.45">
      <c r="C40"/>
    </row>
    <row r="41" spans="2:3" x14ac:dyDescent="0.45">
      <c r="C41"/>
    </row>
    <row r="42" spans="2:3" x14ac:dyDescent="0.45">
      <c r="C42"/>
    </row>
    <row r="43" spans="2:3" x14ac:dyDescent="0.45">
      <c r="C43"/>
    </row>
    <row r="44" spans="2:3" x14ac:dyDescent="0.45">
      <c r="C44"/>
    </row>
    <row r="45" spans="2:3" x14ac:dyDescent="0.45">
      <c r="C45"/>
    </row>
    <row r="46" spans="2:3" x14ac:dyDescent="0.45">
      <c r="C46"/>
    </row>
    <row r="47" spans="2:3" x14ac:dyDescent="0.45">
      <c r="C47"/>
    </row>
    <row r="48" spans="2:3" x14ac:dyDescent="0.45">
      <c r="C48"/>
    </row>
    <row r="49" spans="2:3" x14ac:dyDescent="0.45">
      <c r="C49"/>
    </row>
    <row r="50" spans="2:3" ht="18" x14ac:dyDescent="0.55000000000000004">
      <c r="B50" s="2"/>
      <c r="C50"/>
    </row>
    <row r="51" spans="2:3" x14ac:dyDescent="0.45">
      <c r="C51"/>
    </row>
    <row r="52" spans="2:3" x14ac:dyDescent="0.45">
      <c r="C52"/>
    </row>
    <row r="53" spans="2:3" x14ac:dyDescent="0.45">
      <c r="C53"/>
    </row>
    <row r="54" spans="2:3" x14ac:dyDescent="0.45">
      <c r="C54"/>
    </row>
    <row r="55" spans="2:3" x14ac:dyDescent="0.45">
      <c r="C55"/>
    </row>
    <row r="56" spans="2:3" x14ac:dyDescent="0.45">
      <c r="C56"/>
    </row>
    <row r="57" spans="2:3" x14ac:dyDescent="0.45">
      <c r="C57"/>
    </row>
    <row r="58" spans="2:3" x14ac:dyDescent="0.45">
      <c r="C58"/>
    </row>
    <row r="59" spans="2:3" x14ac:dyDescent="0.45">
      <c r="C59"/>
    </row>
    <row r="60" spans="2:3" x14ac:dyDescent="0.45">
      <c r="C60"/>
    </row>
    <row r="65" spans="3:3" x14ac:dyDescent="0.45">
      <c r="C65"/>
    </row>
  </sheetData>
  <dataValidations disablePrompts="1" count="1">
    <dataValidation type="list" allowBlank="1" showInputMessage="1" showErrorMessage="1" sqref="F11:F25" xr:uid="{00000000-0002-0000-0100-000000000000}">
      <formula1>"Entwurf,Prüfung,Freigabe"</formula1>
    </dataValidation>
  </dataValidations>
  <pageMargins left="0.39370078740157483" right="0.39370078740157483" top="1.1811023622047245" bottom="0.39370078740157483" header="0.39370078740157483" footer="0.39370078740157483"/>
  <pageSetup paperSize="9" scale="97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workbookViewId="0"/>
  </sheetViews>
  <sheetFormatPr baseColWidth="10" defaultColWidth="9.1328125" defaultRowHeight="14.25" x14ac:dyDescent="0.45"/>
  <cols>
    <col min="2" max="2" width="12.73046875" customWidth="1"/>
    <col min="3" max="3" width="16.73046875" customWidth="1"/>
    <col min="4" max="4" width="18" customWidth="1"/>
    <col min="5" max="5" width="13.265625" customWidth="1"/>
    <col min="6" max="6" width="13.59765625" customWidth="1"/>
    <col min="7" max="16" width="12.73046875" customWidth="1"/>
    <col min="17" max="17" width="15.1328125" customWidth="1"/>
    <col min="18" max="22" width="12.73046875" customWidth="1"/>
  </cols>
  <sheetData>
    <row r="1" spans="1:17" x14ac:dyDescent="0.45">
      <c r="A1" t="s">
        <v>87</v>
      </c>
    </row>
    <row r="2" spans="1:17" ht="14.65" thickBot="1" x14ac:dyDescent="0.5"/>
    <row r="3" spans="1:17" ht="18" x14ac:dyDescent="0.55000000000000004">
      <c r="B3" s="21" t="s">
        <v>85</v>
      </c>
      <c r="C3" s="2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</row>
    <row r="4" spans="1:17" x14ac:dyDescent="0.45">
      <c r="B4" s="25" t="s">
        <v>1</v>
      </c>
      <c r="C4" s="26"/>
      <c r="D4" s="27" t="s">
        <v>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x14ac:dyDescent="0.45">
      <c r="B5" s="25" t="s">
        <v>3</v>
      </c>
      <c r="C5" s="26"/>
      <c r="D5" s="27" t="s">
        <v>4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</row>
    <row r="6" spans="1:17" x14ac:dyDescent="0.45">
      <c r="B6" s="25" t="s">
        <v>5</v>
      </c>
      <c r="C6" s="26"/>
      <c r="D6" s="27" t="s">
        <v>6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8"/>
    </row>
    <row r="7" spans="1:17" x14ac:dyDescent="0.45">
      <c r="B7" s="25" t="s">
        <v>15</v>
      </c>
      <c r="C7" s="26"/>
      <c r="D7" s="29">
        <v>42846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8"/>
    </row>
    <row r="8" spans="1:17" ht="14.65" thickBot="1" x14ac:dyDescent="0.5">
      <c r="B8" s="30" t="s">
        <v>7</v>
      </c>
      <c r="C8" s="3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</row>
    <row r="9" spans="1:17" x14ac:dyDescent="0.45">
      <c r="C9" s="1"/>
    </row>
    <row r="10" spans="1:17" ht="18.399999999999999" thickBot="1" x14ac:dyDescent="0.6">
      <c r="B10" s="2" t="s">
        <v>8</v>
      </c>
    </row>
    <row r="11" spans="1:17" ht="28.5" x14ac:dyDescent="0.45">
      <c r="B11" s="11" t="s">
        <v>9</v>
      </c>
      <c r="C11" s="13" t="s">
        <v>10</v>
      </c>
      <c r="D11" s="13" t="s">
        <v>11</v>
      </c>
      <c r="E11" s="13" t="s">
        <v>12</v>
      </c>
      <c r="F11" s="14" t="s">
        <v>13</v>
      </c>
      <c r="G11" s="8" t="s">
        <v>19</v>
      </c>
      <c r="H11" s="15" t="s">
        <v>18</v>
      </c>
      <c r="I11" s="7" t="s">
        <v>16</v>
      </c>
      <c r="J11" s="8" t="s">
        <v>17</v>
      </c>
      <c r="K11" s="7" t="s">
        <v>63</v>
      </c>
      <c r="L11" s="15" t="s">
        <v>20</v>
      </c>
      <c r="M11" s="8" t="s">
        <v>36</v>
      </c>
      <c r="N11" s="8" t="s">
        <v>37</v>
      </c>
      <c r="O11" s="15" t="s">
        <v>21</v>
      </c>
      <c r="P11" s="9" t="s">
        <v>64</v>
      </c>
      <c r="Q11" s="15" t="s">
        <v>22</v>
      </c>
    </row>
    <row r="12" spans="1:17" x14ac:dyDescent="0.45">
      <c r="B12" s="34" t="s">
        <v>23</v>
      </c>
      <c r="C12" s="35" t="s">
        <v>32</v>
      </c>
      <c r="D12" s="35" t="s">
        <v>33</v>
      </c>
      <c r="E12" s="36">
        <v>42815</v>
      </c>
      <c r="F12" s="37">
        <v>42948</v>
      </c>
      <c r="G12" s="38">
        <v>0.2</v>
      </c>
      <c r="H12" s="46" t="s">
        <v>39</v>
      </c>
      <c r="I12" s="34">
        <v>100</v>
      </c>
      <c r="J12" s="35">
        <v>25</v>
      </c>
      <c r="K12" s="47" t="s">
        <v>39</v>
      </c>
      <c r="L12" s="46" t="s">
        <v>39</v>
      </c>
      <c r="M12" s="40">
        <v>10000</v>
      </c>
      <c r="N12" s="40">
        <v>2000</v>
      </c>
      <c r="O12" s="46" t="s">
        <v>39</v>
      </c>
      <c r="P12" s="39" t="s">
        <v>39</v>
      </c>
      <c r="Q12" s="49" t="s">
        <v>39</v>
      </c>
    </row>
    <row r="13" spans="1:17" x14ac:dyDescent="0.45">
      <c r="B13" s="34" t="s">
        <v>24</v>
      </c>
      <c r="C13" s="35" t="s">
        <v>32</v>
      </c>
      <c r="D13" s="35" t="s">
        <v>34</v>
      </c>
      <c r="E13" s="36">
        <v>42815</v>
      </c>
      <c r="F13" s="37">
        <v>43316</v>
      </c>
      <c r="G13" s="38">
        <v>0.3</v>
      </c>
      <c r="H13" s="46" t="s">
        <v>39</v>
      </c>
      <c r="I13" s="34">
        <v>20</v>
      </c>
      <c r="J13" s="35">
        <v>5</v>
      </c>
      <c r="K13" s="47" t="s">
        <v>39</v>
      </c>
      <c r="L13" s="46" t="s">
        <v>39</v>
      </c>
      <c r="M13" s="40">
        <v>0</v>
      </c>
      <c r="N13" s="40">
        <v>0</v>
      </c>
      <c r="O13" s="46" t="s">
        <v>39</v>
      </c>
      <c r="P13" s="39" t="s">
        <v>39</v>
      </c>
      <c r="Q13" s="49" t="s">
        <v>39</v>
      </c>
    </row>
    <row r="14" spans="1:17" x14ac:dyDescent="0.45">
      <c r="B14" s="34" t="s">
        <v>25</v>
      </c>
      <c r="C14" s="35" t="s">
        <v>32</v>
      </c>
      <c r="D14" s="35" t="s">
        <v>35</v>
      </c>
      <c r="E14" s="36">
        <v>42842</v>
      </c>
      <c r="F14" s="37">
        <v>42865</v>
      </c>
      <c r="G14" s="38">
        <v>0.15</v>
      </c>
      <c r="H14" s="46" t="s">
        <v>40</v>
      </c>
      <c r="I14" s="34">
        <v>35</v>
      </c>
      <c r="J14" s="35">
        <v>10</v>
      </c>
      <c r="K14" s="47" t="s">
        <v>39</v>
      </c>
      <c r="L14" s="46" t="s">
        <v>39</v>
      </c>
      <c r="M14" s="40">
        <v>0</v>
      </c>
      <c r="N14" s="40">
        <v>0</v>
      </c>
      <c r="O14" s="46" t="s">
        <v>39</v>
      </c>
      <c r="P14" s="39" t="s">
        <v>39</v>
      </c>
      <c r="Q14" s="49" t="s">
        <v>39</v>
      </c>
    </row>
    <row r="15" spans="1:17" x14ac:dyDescent="0.45">
      <c r="B15" s="34" t="s">
        <v>26</v>
      </c>
      <c r="C15" s="35" t="s">
        <v>32</v>
      </c>
      <c r="D15" s="35" t="s">
        <v>33</v>
      </c>
      <c r="E15" s="36">
        <v>42842</v>
      </c>
      <c r="F15" s="37">
        <v>43019</v>
      </c>
      <c r="G15" s="38">
        <v>0.3</v>
      </c>
      <c r="H15" s="46" t="s">
        <v>39</v>
      </c>
      <c r="I15" s="34">
        <v>34</v>
      </c>
      <c r="J15" s="35">
        <v>20</v>
      </c>
      <c r="K15" s="47" t="s">
        <v>39</v>
      </c>
      <c r="L15" s="46" t="s">
        <v>39</v>
      </c>
      <c r="M15" s="40"/>
      <c r="N15" s="40">
        <v>0</v>
      </c>
      <c r="O15" s="46" t="s">
        <v>39</v>
      </c>
      <c r="P15" s="39" t="s">
        <v>39</v>
      </c>
      <c r="Q15" s="49" t="s">
        <v>39</v>
      </c>
    </row>
    <row r="16" spans="1:17" x14ac:dyDescent="0.45">
      <c r="B16" s="34" t="s">
        <v>27</v>
      </c>
      <c r="C16" s="35" t="s">
        <v>32</v>
      </c>
      <c r="D16" s="35" t="s">
        <v>34</v>
      </c>
      <c r="E16" s="36">
        <v>42842</v>
      </c>
      <c r="F16" s="37">
        <v>42859</v>
      </c>
      <c r="G16" s="38">
        <v>0.2</v>
      </c>
      <c r="H16" s="46" t="s">
        <v>39</v>
      </c>
      <c r="I16" s="34">
        <v>22</v>
      </c>
      <c r="J16" s="35">
        <v>15</v>
      </c>
      <c r="K16" s="47" t="s">
        <v>41</v>
      </c>
      <c r="L16" s="46" t="s">
        <v>41</v>
      </c>
      <c r="M16" s="40">
        <v>12000</v>
      </c>
      <c r="N16" s="40">
        <v>14000</v>
      </c>
      <c r="O16" s="46" t="s">
        <v>41</v>
      </c>
      <c r="P16" s="39" t="s">
        <v>41</v>
      </c>
      <c r="Q16" s="49" t="s">
        <v>44</v>
      </c>
    </row>
    <row r="17" spans="2:17" x14ac:dyDescent="0.45">
      <c r="B17" s="34" t="s">
        <v>28</v>
      </c>
      <c r="C17" s="35" t="s">
        <v>32</v>
      </c>
      <c r="D17" s="35" t="s">
        <v>35</v>
      </c>
      <c r="E17" s="36">
        <v>42908</v>
      </c>
      <c r="F17" s="37">
        <v>42892</v>
      </c>
      <c r="G17" s="38">
        <v>0</v>
      </c>
      <c r="H17" s="46"/>
      <c r="I17" s="34">
        <v>10</v>
      </c>
      <c r="J17" s="35">
        <v>0</v>
      </c>
      <c r="K17" s="47"/>
      <c r="L17" s="46"/>
      <c r="M17" s="40">
        <v>1000</v>
      </c>
      <c r="N17" s="40">
        <v>0</v>
      </c>
      <c r="O17" s="46"/>
      <c r="P17" s="39"/>
      <c r="Q17" s="49"/>
    </row>
    <row r="18" spans="2:17" x14ac:dyDescent="0.45">
      <c r="B18" s="34" t="s">
        <v>29</v>
      </c>
      <c r="C18" s="35" t="s">
        <v>32</v>
      </c>
      <c r="D18" s="35" t="s">
        <v>33</v>
      </c>
      <c r="E18" s="36">
        <v>42908</v>
      </c>
      <c r="F18" s="37">
        <v>43043</v>
      </c>
      <c r="G18" s="38">
        <v>0</v>
      </c>
      <c r="H18" s="46"/>
      <c r="I18" s="34">
        <v>80</v>
      </c>
      <c r="J18" s="35">
        <v>0</v>
      </c>
      <c r="K18" s="47"/>
      <c r="L18" s="46"/>
      <c r="M18" s="40">
        <v>2000</v>
      </c>
      <c r="N18" s="40">
        <v>0</v>
      </c>
      <c r="O18" s="46"/>
      <c r="P18" s="39"/>
      <c r="Q18" s="49"/>
    </row>
    <row r="19" spans="2:17" x14ac:dyDescent="0.45">
      <c r="B19" s="34" t="s">
        <v>30</v>
      </c>
      <c r="C19" s="35" t="s">
        <v>32</v>
      </c>
      <c r="D19" s="35" t="s">
        <v>34</v>
      </c>
      <c r="E19" s="36">
        <v>42908</v>
      </c>
      <c r="F19" s="37">
        <v>43042</v>
      </c>
      <c r="G19" s="38">
        <v>0</v>
      </c>
      <c r="H19" s="46"/>
      <c r="I19" s="34">
        <v>23</v>
      </c>
      <c r="J19" s="35">
        <v>0</v>
      </c>
      <c r="K19" s="47"/>
      <c r="L19" s="46"/>
      <c r="M19" s="40">
        <v>0</v>
      </c>
      <c r="N19" s="40">
        <v>0</v>
      </c>
      <c r="O19" s="46"/>
      <c r="P19" s="39"/>
      <c r="Q19" s="49"/>
    </row>
    <row r="20" spans="2:17" x14ac:dyDescent="0.45">
      <c r="B20" s="34" t="s">
        <v>31</v>
      </c>
      <c r="C20" s="35" t="s">
        <v>32</v>
      </c>
      <c r="D20" s="35" t="s">
        <v>35</v>
      </c>
      <c r="E20" s="36">
        <v>42908</v>
      </c>
      <c r="F20" s="37">
        <v>43090</v>
      </c>
      <c r="G20" s="38">
        <v>0</v>
      </c>
      <c r="H20" s="46"/>
      <c r="I20" s="34">
        <v>18</v>
      </c>
      <c r="J20" s="35">
        <v>0</v>
      </c>
      <c r="K20" s="47"/>
      <c r="L20" s="46"/>
      <c r="M20" s="40">
        <v>0</v>
      </c>
      <c r="N20" s="40">
        <v>0</v>
      </c>
      <c r="O20" s="46"/>
      <c r="P20" s="39"/>
      <c r="Q20" s="49"/>
    </row>
    <row r="21" spans="2:17" x14ac:dyDescent="0.45">
      <c r="B21" s="34"/>
      <c r="C21" s="35"/>
      <c r="D21" s="35"/>
      <c r="E21" s="36"/>
      <c r="F21" s="37"/>
      <c r="G21" s="38"/>
      <c r="H21" s="46"/>
      <c r="I21" s="34"/>
      <c r="J21" s="35"/>
      <c r="K21" s="47"/>
      <c r="L21" s="46"/>
      <c r="M21" s="40"/>
      <c r="N21" s="40"/>
      <c r="O21" s="46"/>
      <c r="P21" s="39"/>
      <c r="Q21" s="49"/>
    </row>
    <row r="22" spans="2:17" x14ac:dyDescent="0.45">
      <c r="B22" s="34"/>
      <c r="C22" s="35"/>
      <c r="D22" s="35"/>
      <c r="E22" s="36"/>
      <c r="F22" s="37"/>
      <c r="G22" s="38"/>
      <c r="H22" s="46" t="s">
        <v>41</v>
      </c>
      <c r="I22" s="34"/>
      <c r="J22" s="35"/>
      <c r="K22" s="47"/>
      <c r="L22" s="46" t="s">
        <v>43</v>
      </c>
      <c r="M22" s="40"/>
      <c r="N22" s="40"/>
      <c r="O22" s="46" t="s">
        <v>43</v>
      </c>
      <c r="P22" s="39"/>
      <c r="Q22" s="49" t="s">
        <v>41</v>
      </c>
    </row>
    <row r="23" spans="2:17" x14ac:dyDescent="0.45">
      <c r="B23" s="34"/>
      <c r="C23" s="35"/>
      <c r="D23" s="35"/>
      <c r="E23" s="36"/>
      <c r="F23" s="37"/>
      <c r="G23" s="38"/>
      <c r="H23" s="46" t="s">
        <v>42</v>
      </c>
      <c r="I23" s="34"/>
      <c r="J23" s="35"/>
      <c r="K23" s="47"/>
      <c r="L23" s="46" t="s">
        <v>42</v>
      </c>
      <c r="M23" s="40"/>
      <c r="N23" s="40"/>
      <c r="O23" s="46" t="s">
        <v>42</v>
      </c>
      <c r="P23" s="39"/>
      <c r="Q23" s="49" t="s">
        <v>42</v>
      </c>
    </row>
    <row r="24" spans="2:17" x14ac:dyDescent="0.45">
      <c r="B24" s="34"/>
      <c r="C24" s="35"/>
      <c r="D24" s="35"/>
      <c r="E24" s="36"/>
      <c r="F24" s="37"/>
      <c r="G24" s="38"/>
      <c r="H24" s="46"/>
      <c r="I24" s="34"/>
      <c r="J24" s="35"/>
      <c r="K24" s="47"/>
      <c r="L24" s="46"/>
      <c r="M24" s="40"/>
      <c r="N24" s="40"/>
      <c r="O24" s="46"/>
      <c r="P24" s="39"/>
      <c r="Q24" s="49"/>
    </row>
    <row r="25" spans="2:17" x14ac:dyDescent="0.45">
      <c r="B25" s="34"/>
      <c r="C25" s="35"/>
      <c r="D25" s="35"/>
      <c r="E25" s="36"/>
      <c r="F25" s="37"/>
      <c r="G25" s="38"/>
      <c r="H25" s="46"/>
      <c r="I25" s="34"/>
      <c r="J25" s="35"/>
      <c r="K25" s="47"/>
      <c r="L25" s="46"/>
      <c r="M25" s="40"/>
      <c r="N25" s="40"/>
      <c r="O25" s="46"/>
      <c r="P25" s="39"/>
      <c r="Q25" s="49"/>
    </row>
    <row r="26" spans="2:17" x14ac:dyDescent="0.45">
      <c r="B26" s="34"/>
      <c r="C26" s="35"/>
      <c r="D26" s="35"/>
      <c r="E26" s="36"/>
      <c r="F26" s="37"/>
      <c r="G26" s="38"/>
      <c r="H26" s="46"/>
      <c r="I26" s="34"/>
      <c r="J26" s="35"/>
      <c r="K26" s="47"/>
      <c r="L26" s="46"/>
      <c r="M26" s="40"/>
      <c r="N26" s="40"/>
      <c r="O26" s="46"/>
      <c r="P26" s="39"/>
      <c r="Q26" s="49"/>
    </row>
    <row r="27" spans="2:17" ht="14.65" thickBot="1" x14ac:dyDescent="0.5">
      <c r="B27" s="34"/>
      <c r="C27" s="35"/>
      <c r="D27" s="35"/>
      <c r="E27" s="36"/>
      <c r="F27" s="37"/>
      <c r="G27" s="38"/>
      <c r="H27" s="46"/>
      <c r="I27" s="34"/>
      <c r="J27" s="35"/>
      <c r="K27" s="47"/>
      <c r="L27" s="46"/>
      <c r="M27" s="40"/>
      <c r="N27" s="40"/>
      <c r="O27" s="48"/>
      <c r="P27" s="39"/>
      <c r="Q27" s="49"/>
    </row>
    <row r="28" spans="2:17" ht="14.65" thickBot="1" x14ac:dyDescent="0.5">
      <c r="B28" s="10" t="s">
        <v>38</v>
      </c>
      <c r="C28" s="6"/>
      <c r="D28" s="6"/>
      <c r="E28" s="6"/>
      <c r="F28" s="5"/>
      <c r="G28" s="6"/>
      <c r="H28" s="16"/>
      <c r="I28" s="10">
        <f>SUBTOTAL(109,Tabelle1[Plan-
Aufwand])</f>
        <v>342</v>
      </c>
      <c r="J28" s="6">
        <f>SUBTOTAL(109,Tabelle1[Ist-
Aufwand])</f>
        <v>75</v>
      </c>
      <c r="K28" s="10"/>
      <c r="L28" s="16"/>
      <c r="M28" s="12">
        <f>SUBTOTAL(109,Tabelle1[Plan-Sach-
Kosten])</f>
        <v>25000</v>
      </c>
      <c r="N28" s="12">
        <f>SUBTOTAL(109,Tabelle1[Ist-Sach
Kosten])</f>
        <v>16000</v>
      </c>
      <c r="O28" s="5"/>
      <c r="P28" s="5"/>
      <c r="Q28" s="16"/>
    </row>
  </sheetData>
  <dataValidations count="4">
    <dataValidation type="list" allowBlank="1" showInputMessage="1" showErrorMessage="1" sqref="H12:H27" xr:uid="{00000000-0002-0000-0200-000000000000}">
      <formula1>"OK,verzögert,kritisch,gefährdend"</formula1>
    </dataValidation>
    <dataValidation type="list" allowBlank="1" showInputMessage="1" showErrorMessage="1" sqref="K12:L27 O12:O27" xr:uid="{00000000-0002-0000-0200-000001000000}">
      <formula1>"OK,leicht erhöht, kritisch,gefährdend"</formula1>
    </dataValidation>
    <dataValidation type="list" allowBlank="1" showInputMessage="1" showErrorMessage="1" sqref="Q12:Q27" xr:uid="{00000000-0002-0000-0200-000002000000}">
      <formula1>"OK,überschritten, kritisch,gefährdend"</formula1>
    </dataValidation>
    <dataValidation type="list" allowBlank="1" showInputMessage="1" showErrorMessage="1" sqref="P12:P27" xr:uid="{00000000-0002-0000-0200-000003000000}">
      <formula1>"OK,kritisch,gefährdend"</formula1>
    </dataValidation>
  </dataValidations>
  <pageMargins left="0.39370078740157483" right="0.39370078740157483" top="1.1811023622047245" bottom="0.39370078740157483" header="0.39370078740157483" footer="0.39370078740157483"/>
  <pageSetup paperSize="9" scale="58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8"/>
  <sheetViews>
    <sheetView workbookViewId="0"/>
  </sheetViews>
  <sheetFormatPr baseColWidth="10" defaultColWidth="9.1328125" defaultRowHeight="14.25" x14ac:dyDescent="0.45"/>
  <cols>
    <col min="2" max="2" width="12.73046875" customWidth="1"/>
    <col min="3" max="3" width="16.73046875" customWidth="1"/>
    <col min="4" max="4" width="18" customWidth="1"/>
    <col min="5" max="5" width="13.265625" customWidth="1"/>
    <col min="6" max="6" width="13.59765625" customWidth="1"/>
    <col min="7" max="16" width="12.73046875" customWidth="1"/>
    <col min="17" max="17" width="15.1328125" customWidth="1"/>
    <col min="18" max="22" width="12.73046875" customWidth="1"/>
  </cols>
  <sheetData>
    <row r="1" spans="1:17" x14ac:dyDescent="0.45">
      <c r="A1" t="s">
        <v>87</v>
      </c>
    </row>
    <row r="2" spans="1:17" ht="14.65" thickBot="1" x14ac:dyDescent="0.5"/>
    <row r="3" spans="1:17" ht="18" x14ac:dyDescent="0.55000000000000004">
      <c r="B3" s="21" t="s">
        <v>86</v>
      </c>
      <c r="C3" s="2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</row>
    <row r="4" spans="1:17" x14ac:dyDescent="0.45">
      <c r="B4" s="25" t="s">
        <v>1</v>
      </c>
      <c r="C4" s="26"/>
      <c r="D4" s="27" t="s">
        <v>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x14ac:dyDescent="0.45">
      <c r="B5" s="25" t="s">
        <v>3</v>
      </c>
      <c r="C5" s="26"/>
      <c r="D5" s="27" t="s">
        <v>4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</row>
    <row r="6" spans="1:17" x14ac:dyDescent="0.45">
      <c r="B6" s="25" t="s">
        <v>5</v>
      </c>
      <c r="C6" s="26"/>
      <c r="D6" s="27" t="s">
        <v>6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8"/>
    </row>
    <row r="7" spans="1:17" x14ac:dyDescent="0.45">
      <c r="B7" s="25" t="s">
        <v>15</v>
      </c>
      <c r="C7" s="26"/>
      <c r="D7" s="29">
        <v>42846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8"/>
    </row>
    <row r="8" spans="1:17" ht="14.65" thickBot="1" x14ac:dyDescent="0.5">
      <c r="B8" s="30" t="s">
        <v>7</v>
      </c>
      <c r="C8" s="3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</row>
    <row r="9" spans="1:17" x14ac:dyDescent="0.45">
      <c r="C9" s="1"/>
    </row>
    <row r="10" spans="1:17" ht="18.399999999999999" thickBot="1" x14ac:dyDescent="0.6">
      <c r="B10" s="2" t="s">
        <v>8</v>
      </c>
    </row>
    <row r="11" spans="1:17" ht="28.5" x14ac:dyDescent="0.45">
      <c r="B11" s="11" t="s">
        <v>9</v>
      </c>
      <c r="C11" s="13" t="s">
        <v>10</v>
      </c>
      <c r="D11" s="13" t="s">
        <v>11</v>
      </c>
      <c r="E11" s="13" t="s">
        <v>12</v>
      </c>
      <c r="F11" s="14" t="s">
        <v>13</v>
      </c>
      <c r="G11" s="8" t="s">
        <v>19</v>
      </c>
      <c r="H11" s="15" t="s">
        <v>18</v>
      </c>
      <c r="I11" s="7" t="s">
        <v>16</v>
      </c>
      <c r="J11" s="8" t="s">
        <v>17</v>
      </c>
      <c r="K11" s="7" t="s">
        <v>63</v>
      </c>
      <c r="L11" s="15" t="s">
        <v>20</v>
      </c>
      <c r="M11" s="8" t="s">
        <v>36</v>
      </c>
      <c r="N11" s="8" t="s">
        <v>37</v>
      </c>
      <c r="O11" s="15" t="s">
        <v>21</v>
      </c>
      <c r="P11" s="9" t="s">
        <v>64</v>
      </c>
      <c r="Q11" s="15" t="s">
        <v>22</v>
      </c>
    </row>
    <row r="12" spans="1:17" x14ac:dyDescent="0.45">
      <c r="B12" s="34" t="s">
        <v>23</v>
      </c>
      <c r="C12" s="35" t="s">
        <v>32</v>
      </c>
      <c r="D12" s="35" t="s">
        <v>33</v>
      </c>
      <c r="E12" s="36">
        <v>42815</v>
      </c>
      <c r="F12" s="37">
        <v>42948</v>
      </c>
      <c r="G12" s="38">
        <v>0.1</v>
      </c>
      <c r="H12" s="46" t="s">
        <v>39</v>
      </c>
      <c r="I12" s="34">
        <v>100</v>
      </c>
      <c r="J12" s="35">
        <v>20</v>
      </c>
      <c r="K12" s="47" t="s">
        <v>39</v>
      </c>
      <c r="L12" s="46" t="s">
        <v>39</v>
      </c>
      <c r="M12" s="40">
        <v>10000</v>
      </c>
      <c r="N12" s="40">
        <v>2000</v>
      </c>
      <c r="O12" s="46" t="s">
        <v>39</v>
      </c>
      <c r="P12" s="39" t="s">
        <v>39</v>
      </c>
      <c r="Q12" s="49" t="s">
        <v>39</v>
      </c>
    </row>
    <row r="13" spans="1:17" x14ac:dyDescent="0.45">
      <c r="B13" s="34" t="s">
        <v>24</v>
      </c>
      <c r="C13" s="35" t="s">
        <v>32</v>
      </c>
      <c r="D13" s="35" t="s">
        <v>34</v>
      </c>
      <c r="E13" s="36">
        <v>42815</v>
      </c>
      <c r="F13" s="37">
        <v>43316</v>
      </c>
      <c r="G13" s="38">
        <v>0.2</v>
      </c>
      <c r="H13" s="46" t="s">
        <v>39</v>
      </c>
      <c r="I13" s="34">
        <v>20</v>
      </c>
      <c r="J13" s="35">
        <v>3</v>
      </c>
      <c r="K13" s="47" t="s">
        <v>39</v>
      </c>
      <c r="L13" s="46" t="s">
        <v>39</v>
      </c>
      <c r="M13" s="40">
        <v>0</v>
      </c>
      <c r="N13" s="40">
        <v>0</v>
      </c>
      <c r="O13" s="46" t="s">
        <v>39</v>
      </c>
      <c r="P13" s="39" t="s">
        <v>39</v>
      </c>
      <c r="Q13" s="49" t="s">
        <v>39</v>
      </c>
    </row>
    <row r="14" spans="1:17" x14ac:dyDescent="0.45">
      <c r="B14" s="34" t="s">
        <v>25</v>
      </c>
      <c r="C14" s="35" t="s">
        <v>32</v>
      </c>
      <c r="D14" s="35" t="s">
        <v>35</v>
      </c>
      <c r="E14" s="36">
        <v>42842</v>
      </c>
      <c r="F14" s="37">
        <v>42865</v>
      </c>
      <c r="G14" s="38">
        <v>0.05</v>
      </c>
      <c r="H14" s="46" t="s">
        <v>40</v>
      </c>
      <c r="I14" s="34">
        <v>35</v>
      </c>
      <c r="J14" s="35">
        <v>5</v>
      </c>
      <c r="K14" s="47" t="s">
        <v>39</v>
      </c>
      <c r="L14" s="46" t="s">
        <v>39</v>
      </c>
      <c r="M14" s="40">
        <v>0</v>
      </c>
      <c r="N14" s="40">
        <v>0</v>
      </c>
      <c r="O14" s="46" t="s">
        <v>39</v>
      </c>
      <c r="P14" s="39" t="s">
        <v>39</v>
      </c>
      <c r="Q14" s="49" t="s">
        <v>39</v>
      </c>
    </row>
    <row r="15" spans="1:17" x14ac:dyDescent="0.45">
      <c r="B15" s="34" t="s">
        <v>26</v>
      </c>
      <c r="C15" s="35" t="s">
        <v>32</v>
      </c>
      <c r="D15" s="35" t="s">
        <v>33</v>
      </c>
      <c r="E15" s="36">
        <v>42842</v>
      </c>
      <c r="F15" s="37">
        <v>43019</v>
      </c>
      <c r="G15" s="38">
        <v>0.2</v>
      </c>
      <c r="H15" s="46" t="s">
        <v>39</v>
      </c>
      <c r="I15" s="34">
        <v>34</v>
      </c>
      <c r="J15" s="35">
        <v>10</v>
      </c>
      <c r="K15" s="47" t="s">
        <v>39</v>
      </c>
      <c r="L15" s="46" t="s">
        <v>39</v>
      </c>
      <c r="M15" s="40"/>
      <c r="N15" s="40">
        <v>0</v>
      </c>
      <c r="O15" s="46" t="s">
        <v>39</v>
      </c>
      <c r="P15" s="39" t="s">
        <v>39</v>
      </c>
      <c r="Q15" s="49" t="s">
        <v>39</v>
      </c>
    </row>
    <row r="16" spans="1:17" x14ac:dyDescent="0.45">
      <c r="B16" s="34" t="s">
        <v>27</v>
      </c>
      <c r="C16" s="35" t="s">
        <v>32</v>
      </c>
      <c r="D16" s="35" t="s">
        <v>34</v>
      </c>
      <c r="E16" s="36">
        <v>42842</v>
      </c>
      <c r="F16" s="37">
        <v>42859</v>
      </c>
      <c r="G16" s="38">
        <v>0.15</v>
      </c>
      <c r="H16" s="46" t="s">
        <v>39</v>
      </c>
      <c r="I16" s="34">
        <v>22</v>
      </c>
      <c r="J16" s="35">
        <v>8</v>
      </c>
      <c r="K16" s="47" t="s">
        <v>41</v>
      </c>
      <c r="L16" s="46" t="s">
        <v>41</v>
      </c>
      <c r="M16" s="40">
        <v>12000</v>
      </c>
      <c r="N16" s="40">
        <v>14000</v>
      </c>
      <c r="O16" s="46" t="s">
        <v>41</v>
      </c>
      <c r="P16" s="39" t="s">
        <v>41</v>
      </c>
      <c r="Q16" s="49" t="s">
        <v>42</v>
      </c>
    </row>
    <row r="17" spans="2:17" x14ac:dyDescent="0.45">
      <c r="B17" s="34" t="s">
        <v>28</v>
      </c>
      <c r="C17" s="35" t="s">
        <v>32</v>
      </c>
      <c r="D17" s="35" t="s">
        <v>35</v>
      </c>
      <c r="E17" s="36">
        <v>42908</v>
      </c>
      <c r="F17" s="37">
        <v>42892</v>
      </c>
      <c r="G17" s="38">
        <v>0</v>
      </c>
      <c r="H17" s="46"/>
      <c r="I17" s="34">
        <v>10</v>
      </c>
      <c r="J17" s="35"/>
      <c r="K17" s="47"/>
      <c r="L17" s="46"/>
      <c r="M17" s="40">
        <v>1000</v>
      </c>
      <c r="N17" s="40"/>
      <c r="O17" s="46"/>
      <c r="P17" s="39"/>
      <c r="Q17" s="49"/>
    </row>
    <row r="18" spans="2:17" x14ac:dyDescent="0.45">
      <c r="B18" s="34" t="s">
        <v>29</v>
      </c>
      <c r="C18" s="35" t="s">
        <v>32</v>
      </c>
      <c r="D18" s="35" t="s">
        <v>33</v>
      </c>
      <c r="E18" s="36">
        <v>42908</v>
      </c>
      <c r="F18" s="37">
        <v>43043</v>
      </c>
      <c r="G18" s="38">
        <v>0</v>
      </c>
      <c r="H18" s="46"/>
      <c r="I18" s="34">
        <v>80</v>
      </c>
      <c r="J18" s="35"/>
      <c r="K18" s="47"/>
      <c r="L18" s="46"/>
      <c r="M18" s="40">
        <v>2000</v>
      </c>
      <c r="N18" s="40"/>
      <c r="O18" s="46"/>
      <c r="P18" s="39"/>
      <c r="Q18" s="49"/>
    </row>
    <row r="19" spans="2:17" x14ac:dyDescent="0.45">
      <c r="B19" s="34" t="s">
        <v>30</v>
      </c>
      <c r="C19" s="35" t="s">
        <v>32</v>
      </c>
      <c r="D19" s="35" t="s">
        <v>34</v>
      </c>
      <c r="E19" s="36">
        <v>42908</v>
      </c>
      <c r="F19" s="37">
        <v>43042</v>
      </c>
      <c r="G19" s="38">
        <v>0</v>
      </c>
      <c r="H19" s="46"/>
      <c r="I19" s="34">
        <v>23</v>
      </c>
      <c r="J19" s="35"/>
      <c r="K19" s="47"/>
      <c r="L19" s="46"/>
      <c r="M19" s="40">
        <v>0</v>
      </c>
      <c r="N19" s="40"/>
      <c r="O19" s="46"/>
      <c r="P19" s="39"/>
      <c r="Q19" s="49"/>
    </row>
    <row r="20" spans="2:17" x14ac:dyDescent="0.45">
      <c r="B20" s="34" t="s">
        <v>31</v>
      </c>
      <c r="C20" s="35" t="s">
        <v>32</v>
      </c>
      <c r="D20" s="35" t="s">
        <v>35</v>
      </c>
      <c r="E20" s="36">
        <v>42908</v>
      </c>
      <c r="F20" s="37">
        <v>43090</v>
      </c>
      <c r="G20" s="38">
        <v>0</v>
      </c>
      <c r="H20" s="46"/>
      <c r="I20" s="34">
        <v>18</v>
      </c>
      <c r="J20" s="35"/>
      <c r="K20" s="47"/>
      <c r="L20" s="46"/>
      <c r="M20" s="40">
        <v>0</v>
      </c>
      <c r="N20" s="40"/>
      <c r="O20" s="46"/>
      <c r="P20" s="39"/>
      <c r="Q20" s="49"/>
    </row>
    <row r="21" spans="2:17" x14ac:dyDescent="0.45">
      <c r="B21" s="34"/>
      <c r="C21" s="35"/>
      <c r="D21" s="35"/>
      <c r="E21" s="36"/>
      <c r="F21" s="37"/>
      <c r="G21" s="38"/>
      <c r="H21" s="46"/>
      <c r="I21" s="34"/>
      <c r="J21" s="35"/>
      <c r="K21" s="47"/>
      <c r="L21" s="46"/>
      <c r="M21" s="40"/>
      <c r="N21" s="40"/>
      <c r="O21" s="46"/>
      <c r="P21" s="39"/>
      <c r="Q21" s="49"/>
    </row>
    <row r="22" spans="2:17" x14ac:dyDescent="0.45">
      <c r="B22" s="34"/>
      <c r="C22" s="35"/>
      <c r="D22" s="35"/>
      <c r="E22" s="36"/>
      <c r="F22" s="37"/>
      <c r="G22" s="38"/>
      <c r="H22" s="46" t="s">
        <v>41</v>
      </c>
      <c r="I22" s="34"/>
      <c r="J22" s="35"/>
      <c r="K22" s="47"/>
      <c r="L22" s="46" t="s">
        <v>43</v>
      </c>
      <c r="M22" s="40"/>
      <c r="N22" s="40"/>
      <c r="O22" s="46" t="s">
        <v>43</v>
      </c>
      <c r="P22" s="39"/>
      <c r="Q22" s="49" t="s">
        <v>41</v>
      </c>
    </row>
    <row r="23" spans="2:17" x14ac:dyDescent="0.45">
      <c r="B23" s="34"/>
      <c r="C23" s="35"/>
      <c r="D23" s="35"/>
      <c r="E23" s="36"/>
      <c r="F23" s="37"/>
      <c r="G23" s="38"/>
      <c r="H23" s="46" t="s">
        <v>42</v>
      </c>
      <c r="I23" s="34"/>
      <c r="J23" s="35"/>
      <c r="K23" s="47"/>
      <c r="L23" s="46" t="s">
        <v>42</v>
      </c>
      <c r="M23" s="40"/>
      <c r="N23" s="40"/>
      <c r="O23" s="46" t="s">
        <v>42</v>
      </c>
      <c r="P23" s="39"/>
      <c r="Q23" s="49" t="s">
        <v>42</v>
      </c>
    </row>
    <row r="24" spans="2:17" x14ac:dyDescent="0.45">
      <c r="B24" s="34"/>
      <c r="C24" s="35"/>
      <c r="D24" s="35"/>
      <c r="E24" s="36"/>
      <c r="F24" s="37"/>
      <c r="G24" s="38"/>
      <c r="H24" s="46"/>
      <c r="I24" s="34"/>
      <c r="J24" s="35"/>
      <c r="K24" s="47"/>
      <c r="L24" s="46"/>
      <c r="M24" s="40"/>
      <c r="N24" s="40"/>
      <c r="O24" s="46"/>
      <c r="P24" s="39"/>
      <c r="Q24" s="49"/>
    </row>
    <row r="25" spans="2:17" x14ac:dyDescent="0.45">
      <c r="B25" s="34"/>
      <c r="C25" s="35"/>
      <c r="D25" s="35"/>
      <c r="E25" s="36"/>
      <c r="F25" s="37"/>
      <c r="G25" s="38"/>
      <c r="H25" s="46"/>
      <c r="I25" s="34"/>
      <c r="J25" s="35"/>
      <c r="K25" s="47"/>
      <c r="L25" s="46"/>
      <c r="M25" s="40"/>
      <c r="N25" s="40"/>
      <c r="O25" s="46"/>
      <c r="P25" s="39"/>
      <c r="Q25" s="49"/>
    </row>
    <row r="26" spans="2:17" x14ac:dyDescent="0.45">
      <c r="B26" s="34"/>
      <c r="C26" s="35"/>
      <c r="D26" s="35"/>
      <c r="E26" s="36"/>
      <c r="F26" s="37"/>
      <c r="G26" s="38"/>
      <c r="H26" s="46"/>
      <c r="I26" s="34"/>
      <c r="J26" s="35"/>
      <c r="K26" s="47"/>
      <c r="L26" s="46"/>
      <c r="M26" s="40"/>
      <c r="N26" s="40"/>
      <c r="O26" s="46"/>
      <c r="P26" s="39"/>
      <c r="Q26" s="49"/>
    </row>
    <row r="27" spans="2:17" ht="14.65" thickBot="1" x14ac:dyDescent="0.5">
      <c r="B27" s="34"/>
      <c r="C27" s="35"/>
      <c r="D27" s="35"/>
      <c r="E27" s="36"/>
      <c r="F27" s="37"/>
      <c r="G27" s="38"/>
      <c r="H27" s="46"/>
      <c r="I27" s="34"/>
      <c r="J27" s="35"/>
      <c r="K27" s="47"/>
      <c r="L27" s="46"/>
      <c r="M27" s="40"/>
      <c r="N27" s="40"/>
      <c r="O27" s="48"/>
      <c r="P27" s="39"/>
      <c r="Q27" s="49"/>
    </row>
    <row r="28" spans="2:17" ht="14.65" thickBot="1" x14ac:dyDescent="0.5">
      <c r="B28" s="10" t="s">
        <v>38</v>
      </c>
      <c r="C28" s="6"/>
      <c r="D28" s="6"/>
      <c r="E28" s="6"/>
      <c r="F28" s="5"/>
      <c r="G28" s="6"/>
      <c r="H28" s="16"/>
      <c r="I28" s="10">
        <f>SUBTOTAL(109,Tabelle14[Plan-
Aufwand])</f>
        <v>342</v>
      </c>
      <c r="J28" s="6">
        <f>SUBTOTAL(109,Tabelle14[Ist-
Aufwand])</f>
        <v>46</v>
      </c>
      <c r="K28" s="10"/>
      <c r="L28" s="16"/>
      <c r="M28" s="12">
        <f>SUBTOTAL(109,Tabelle14[Plan-Sach-
Kosten])</f>
        <v>25000</v>
      </c>
      <c r="N28" s="12">
        <f>SUBTOTAL(109,Tabelle14[Ist-Sach
Kosten])</f>
        <v>16000</v>
      </c>
      <c r="O28" s="5"/>
      <c r="P28" s="5"/>
      <c r="Q28" s="16"/>
    </row>
  </sheetData>
  <dataValidations count="4">
    <dataValidation type="list" allowBlank="1" showInputMessage="1" showErrorMessage="1" sqref="P12:P27" xr:uid="{00000000-0002-0000-0300-000000000000}">
      <formula1>"OK,kritisch,gefährdend"</formula1>
    </dataValidation>
    <dataValidation type="list" allowBlank="1" showInputMessage="1" showErrorMessage="1" sqref="Q12:Q27" xr:uid="{00000000-0002-0000-0300-000001000000}">
      <formula1>"OK,überschritten, kritisch,gefährdend"</formula1>
    </dataValidation>
    <dataValidation type="list" allowBlank="1" showInputMessage="1" showErrorMessage="1" sqref="K12:L27 O12:O27" xr:uid="{00000000-0002-0000-0300-000002000000}">
      <formula1>"OK,leicht erhöht, kritisch,gefährdend"</formula1>
    </dataValidation>
    <dataValidation type="list" allowBlank="1" showInputMessage="1" showErrorMessage="1" sqref="H12:H27" xr:uid="{00000000-0002-0000-0300-000003000000}">
      <formula1>"OK,verzögert,kritisch,gefährdend"</formula1>
    </dataValidation>
  </dataValidations>
  <pageMargins left="0.39370078740157483" right="0.39370078740157483" top="1.1811023622047245" bottom="0.39370078740157483" header="0.39370078740157483" footer="0.39370078740157483"/>
  <pageSetup paperSize="9" scale="58" fitToHeight="0" orientation="landscape" horizontalDpi="4294967293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Bearbeitungshinweise</vt:lpstr>
      <vt:lpstr>Änderungshistorie</vt:lpstr>
      <vt:lpstr>Projektstatus Februar 20xx</vt:lpstr>
      <vt:lpstr>Projektstatus Januar 20xx</vt:lpstr>
      <vt:lpstr>Änderungshistorie!Druckbereich</vt:lpstr>
      <vt:lpstr>Bearbeitungshinweise!Druckbereich</vt:lpstr>
      <vt:lpstr>'Projektstatus Februar 20xx'!Druckbereich</vt:lpstr>
      <vt:lpstr>'Projektstatus Januar 20xx'!Druckbereich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2023-06-05T18:07:28Z</dcterms:modified>
</cp:coreProperties>
</file>