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defaultThemeVersion="124226"/>
  <xr:revisionPtr revIDLastSave="0" documentId="13_ncr:1_{CA80B756-E785-4ABB-B9BC-8D515FEB9FD7}" xr6:coauthVersionLast="47" xr6:coauthVersionMax="47" xr10:uidLastSave="{00000000-0000-0000-0000-000000000000}"/>
  <bookViews>
    <workbookView xWindow="54255" yWindow="1260" windowWidth="28980" windowHeight="13980" xr2:uid="{00000000-000D-0000-FFFF-FFFF00000000}"/>
  </bookViews>
  <sheets>
    <sheet name="Bearbeitungshinweise" sheetId="1" r:id="rId1"/>
    <sheet name="Änderungshistorie" sheetId="11" r:id="rId2"/>
    <sheet name="Stakeholder-Analyse und Managt." sheetId="12" r:id="rId3"/>
    <sheet name="Stakeholder-Portfolio" sheetId="14" r:id="rId4"/>
    <sheet name="Hilfstabellen" sheetId="13" r:id="rId5"/>
  </sheets>
  <definedNames>
    <definedName name="Datenschnitt_Haltung_______pos._neg.">#N/A</definedName>
    <definedName name="rng_AbstandZeilen">#REF!</definedName>
    <definedName name="rngBetroffenheit">Tabelle14[]</definedName>
    <definedName name="rngHaltung">Tabelle4[]</definedName>
    <definedName name="rngMacht">Tabelle1[]</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6"/>
      </x15:slicerCaches>
    </ext>
  </extLst>
</workbook>
</file>

<file path=xl/calcChain.xml><?xml version="1.0" encoding="utf-8"?>
<calcChain xmlns="http://schemas.openxmlformats.org/spreadsheetml/2006/main">
  <c r="V19" i="12" l="1"/>
  <c r="T19" i="12"/>
  <c r="S19" i="12"/>
  <c r="R19" i="12"/>
  <c r="U19" i="12" s="1"/>
  <c r="V18" i="12"/>
  <c r="U18" i="12"/>
  <c r="T18" i="12"/>
  <c r="R18" i="12"/>
  <c r="S18" i="12" s="1"/>
  <c r="V20" i="12"/>
  <c r="U20" i="12"/>
  <c r="T20" i="12"/>
  <c r="R20" i="12"/>
  <c r="S20" i="12" s="1"/>
  <c r="V17" i="12"/>
  <c r="U17" i="12"/>
  <c r="T17" i="12"/>
  <c r="R17" i="12"/>
  <c r="S17" i="12" s="1"/>
  <c r="V10" i="12" l="1"/>
  <c r="V11" i="12"/>
  <c r="V12" i="12"/>
  <c r="V13" i="12"/>
  <c r="V14" i="12"/>
  <c r="V15" i="12"/>
  <c r="V16" i="12"/>
  <c r="V21" i="12"/>
  <c r="U10" i="12"/>
  <c r="U11" i="12"/>
  <c r="U13" i="12"/>
  <c r="U14" i="12"/>
  <c r="U15" i="12"/>
  <c r="U16" i="12"/>
  <c r="T10" i="12"/>
  <c r="T12" i="12"/>
  <c r="T13" i="12"/>
  <c r="T14" i="12"/>
  <c r="T15" i="12"/>
  <c r="T21" i="12"/>
  <c r="S11" i="12"/>
  <c r="S12" i="12"/>
  <c r="S16" i="12"/>
  <c r="S21" i="12"/>
  <c r="R10" i="12"/>
  <c r="S10" i="12" s="1"/>
  <c r="R11" i="12"/>
  <c r="T11" i="12" s="1"/>
  <c r="R12" i="12"/>
  <c r="U12" i="12" s="1"/>
  <c r="R13" i="12"/>
  <c r="S13" i="12" s="1"/>
  <c r="R14" i="12"/>
  <c r="S14" i="12" s="1"/>
  <c r="R15" i="12"/>
  <c r="S15" i="12" s="1"/>
  <c r="R16" i="12"/>
  <c r="T16" i="12" s="1"/>
  <c r="R21" i="12"/>
  <c r="U21" i="12" s="1"/>
  <c r="P22" i="12" l="1"/>
</calcChain>
</file>

<file path=xl/sharedStrings.xml><?xml version="1.0" encoding="utf-8"?>
<sst xmlns="http://schemas.openxmlformats.org/spreadsheetml/2006/main" count="218" uniqueCount="146">
  <si>
    <t>Nr.</t>
  </si>
  <si>
    <t>Status</t>
  </si>
  <si>
    <t>Beschreibung / Kurzbeschreibung:</t>
  </si>
  <si>
    <t>Abschluss und Auswertung.</t>
  </si>
  <si>
    <t>Nr.:</t>
  </si>
  <si>
    <t>Verantwortlich:</t>
  </si>
  <si>
    <t>Strategie:</t>
  </si>
  <si>
    <t>Zweck der Vorlage:</t>
  </si>
  <si>
    <t>Änderungshistorie</t>
  </si>
  <si>
    <t>Bereitstellung Steuerungssystem DA2020</t>
  </si>
  <si>
    <t>Version</t>
  </si>
  <si>
    <t>Datum</t>
  </si>
  <si>
    <t>Name</t>
  </si>
  <si>
    <t>Änderung</t>
  </si>
  <si>
    <t>Kopfdaten:</t>
  </si>
  <si>
    <t>Projektname:</t>
  </si>
  <si>
    <t>Projektnummer:</t>
  </si>
  <si>
    <t>P2104.22.36.2020</t>
  </si>
  <si>
    <t>Projektleiter:</t>
  </si>
  <si>
    <t>Markus Schmidt</t>
  </si>
  <si>
    <t>Hinweis: Die Kopfdaten können um weitere Inhalte aus den Projektstammdaten erweitert werden (siehe Projektstammdaten).</t>
  </si>
  <si>
    <t>Version 0.1</t>
  </si>
  <si>
    <t>Dietmar Müller</t>
  </si>
  <si>
    <t>Dokument angelegt.</t>
  </si>
  <si>
    <t>Entwurf</t>
  </si>
  <si>
    <t>Version 0.2</t>
  </si>
  <si>
    <t>Risikoerfassung: Erstaufnahme der Risiken nach Brainstorming im Team.</t>
  </si>
  <si>
    <t>Version 0.3</t>
  </si>
  <si>
    <t>Risikobewertung: Durchführung der Risikobewertung durch Herrn Schmidt.</t>
  </si>
  <si>
    <t>Version 0.4</t>
  </si>
  <si>
    <t>Maßnahmenplanung im Projektteam.</t>
  </si>
  <si>
    <t>Version 1.0</t>
  </si>
  <si>
    <t>Vorstellung der Planung im Lenkungsausschuss. Die Freigabe wurde erteilt.</t>
  </si>
  <si>
    <t>Freigabe</t>
  </si>
  <si>
    <t>Erwartungen / Befürchtungen des Projektes gegenüber dem Stakeholder</t>
  </si>
  <si>
    <t>Erwartungen / Befürchtungen des Stakeholders gegenüber dem Projekt</t>
  </si>
  <si>
    <t>Stärken / Schwächen des Stakeholders</t>
  </si>
  <si>
    <t>Maßnahmen zur Förderung / Abschwächung</t>
  </si>
  <si>
    <t xml:space="preserve">Betroffenheit
</t>
  </si>
  <si>
    <t>Macht / 
        Einfluss</t>
  </si>
  <si>
    <t>Haltung 
    (pos./neg.)</t>
  </si>
  <si>
    <t>Ergebnis</t>
  </si>
  <si>
    <t>Markus Meier</t>
  </si>
  <si>
    <t>Bochum</t>
  </si>
  <si>
    <t xml:space="preserve">Auswirkungen auf 
…
</t>
  </si>
  <si>
    <t xml:space="preserve">Gründe / Ursachen 
…
</t>
  </si>
  <si>
    <t xml:space="preserve">Strategie
</t>
  </si>
  <si>
    <t xml:space="preserve">Stakeholder
</t>
  </si>
  <si>
    <t xml:space="preserve">Kontaktinformation
</t>
  </si>
  <si>
    <t xml:space="preserve">Interessen
</t>
  </si>
  <si>
    <t xml:space="preserve">Verantwortlich
</t>
  </si>
  <si>
    <t xml:space="preserve">Aufwand / Kosten
</t>
  </si>
  <si>
    <t>gering</t>
  </si>
  <si>
    <t>mittel</t>
  </si>
  <si>
    <t>hoch</t>
  </si>
  <si>
    <t>positiv</t>
  </si>
  <si>
    <t>neutral</t>
  </si>
  <si>
    <t>negativ</t>
  </si>
  <si>
    <t>partizipativ</t>
  </si>
  <si>
    <t>kommunikativ</t>
  </si>
  <si>
    <t>diskursiv</t>
  </si>
  <si>
    <t>Stakeholderanalyse</t>
  </si>
  <si>
    <t>Bewertung</t>
  </si>
  <si>
    <t>sehr hoch</t>
  </si>
  <si>
    <t>in Zahl</t>
  </si>
  <si>
    <t>Macht</t>
  </si>
  <si>
    <t>Betroffenheit</t>
  </si>
  <si>
    <t>Haltung</t>
  </si>
  <si>
    <t>in Zahlen</t>
  </si>
  <si>
    <t>Y-Achse</t>
  </si>
  <si>
    <t>Wert unterhalb -1 ist die maximale Anzahl an Daten pro Feld im 4x4 Raster</t>
  </si>
  <si>
    <t>x-Achse</t>
  </si>
  <si>
    <t>B1</t>
  </si>
  <si>
    <t>B2</t>
  </si>
  <si>
    <t>B3</t>
  </si>
  <si>
    <t>B4</t>
  </si>
  <si>
    <t>B5</t>
  </si>
  <si>
    <t>B6</t>
  </si>
  <si>
    <t>B7</t>
  </si>
  <si>
    <t>B8</t>
  </si>
  <si>
    <t>B9</t>
  </si>
  <si>
    <t>B10</t>
  </si>
  <si>
    <t>B11</t>
  </si>
  <si>
    <t>B12</t>
  </si>
  <si>
    <t>B13</t>
  </si>
  <si>
    <t>B14</t>
  </si>
  <si>
    <t>B15</t>
  </si>
  <si>
    <t>B16</t>
  </si>
  <si>
    <t xml:space="preserve">Hilfstabellen zur Berechnung der Position und Farbe der </t>
  </si>
  <si>
    <t>Stakeholder im Stakeholder-Portfolio.</t>
  </si>
  <si>
    <t>Stakeholder-Analyse und Stakeholder-Management</t>
  </si>
  <si>
    <t>Stakeholder:</t>
  </si>
  <si>
    <t>Erwartungen / Befürchtungen des Stakeholders gegenüber dem Projekt:</t>
  </si>
  <si>
    <t>Erwartungen / Befürchtungen des Projektes gegenüber dem Stakeholder:</t>
  </si>
  <si>
    <t>Name des Stakeholders.</t>
  </si>
  <si>
    <t>Welche Interessen verfolgt der Stakeholder?</t>
  </si>
  <si>
    <t>Erreichbarkeit</t>
  </si>
  <si>
    <t>Kontaktinformation:</t>
  </si>
  <si>
    <t>Interessen:</t>
  </si>
  <si>
    <t>Betroffenheit:</t>
  </si>
  <si>
    <t>Macht / Einfluss:</t>
  </si>
  <si>
    <t>Haltung:</t>
  </si>
  <si>
    <t>Auswirkungen auf …:</t>
  </si>
  <si>
    <t>Gründe / Ursachen:</t>
  </si>
  <si>
    <t>Stärken / Schwächen des Stakeholders:</t>
  </si>
  <si>
    <t>Maßnahmen zur Förderung / Abschwächung:</t>
  </si>
  <si>
    <t>Aufwand / Kosten:</t>
  </si>
  <si>
    <t>Verantwortlicher für die Maßnahme.</t>
  </si>
  <si>
    <t>Kosten bzw. Aufwand für die Maßnahme.</t>
  </si>
  <si>
    <t>Welche Maßnahme ist geeignet, den Stakeholder für das Projekt zu gewinnen?</t>
  </si>
  <si>
    <t>Welche Strategie zur Stakeholder-Steuerung setze ich ein? neutral, partizipativ, kommunikativ, diskursiv, repressiv</t>
  </si>
  <si>
    <t>reprässiv</t>
  </si>
  <si>
    <t>Welche Gründe bzw. Ursachen liegen für die Haltung des Stakeholders vor?</t>
  </si>
  <si>
    <t>Welche Haltung hat der Stakeholder zum Projekt? Positiv, neutral, negativ.</t>
  </si>
  <si>
    <t>Welche Macht, welchen Einfluss hat der Stakeholder?</t>
  </si>
  <si>
    <t>In wieweit ist der Stakeholder betroffen? In wieweit wird er Motivation entwickeln zu helfen oder zu stören?</t>
  </si>
  <si>
    <t>In der Projektanbahnung / Initialisierungsphase werden erste Stakeholder identifiziert. Bei offensichtlich vorliegenden Stakeholdern werden erste Schritte zur Klärung veranlasst.</t>
  </si>
  <si>
    <t>In der Projektklärungsphase / Projektdefinitionsphase wird das Dokument angelegt. Stakeholder werden systematisch ermittet und analysiert. Eine erste Maßnahmenplanung und -durchführung erfolgt.</t>
  </si>
  <si>
    <t>In der Projektplanungsphase wird das Dokument weiter fortgeschrieben. Stakeholder werden detailliert analysiert und bewertet. Es erfolgt eine ausführliche Maßnahmenplanung.</t>
  </si>
  <si>
    <t>In der Projekt-Umsetzung / Durchführung wird das Stakeholdermanagement fortgeschrieben, Maßnahmen werden durchgeführt und deren Wirkung bewertet, Stakeholder werden neu bewertet, neue Stekeholder können hinzukommen.</t>
  </si>
  <si>
    <t>In der Projektabschlussphase wird das Stakeholdermanagement geschlossen und ausgewertet.</t>
  </si>
  <si>
    <t>Stakeholderidentifikation.</t>
  </si>
  <si>
    <t>Im Vorfeld der Stakeholderanalyse empfiehlt sich die Durchführung einer Umfeldanalyse.</t>
  </si>
  <si>
    <t>Recherche zu Stakeholdern und Kontakt aufnehmen, um die Interessen, Haltung und alle weiteren Parameter zu klären.</t>
  </si>
  <si>
    <t>Bewertung von Macht / Einfluss, Betroffenheit und Haltung.</t>
  </si>
  <si>
    <t>Ableiten einer Kommunikationsstrategie für das Projekt bis hin zu Maßnahmen des Projektmarketing.</t>
  </si>
  <si>
    <t>Ableiten weiterer Maßnahmen zur Steuerung der Stakeholder.</t>
  </si>
  <si>
    <t>Maßnahmen-Controlling und kontinuierliche Neueinschätzung der Stakeholder.</t>
  </si>
  <si>
    <t>Diese Vorlage dient zur Bearbeitung des Stakeholderanalyse und zum Stakeholder-Managements in großen Projekten.</t>
  </si>
  <si>
    <t>Reiter: Stakeholder-Portfolio:</t>
  </si>
  <si>
    <t>Visualisierung der Stakeholder-Situation des Projektes.</t>
  </si>
  <si>
    <t>Adam Schmidt</t>
  </si>
  <si>
    <t>Eva Maria Brand</t>
  </si>
  <si>
    <t>Ulrike Rommel</t>
  </si>
  <si>
    <t>Markus Jäger</t>
  </si>
  <si>
    <t>Dr. Michael Gessler</t>
  </si>
  <si>
    <t>Gregor Mönnig</t>
  </si>
  <si>
    <t>Andreas frick</t>
  </si>
  <si>
    <t>Stakeholder-Portfolio</t>
  </si>
  <si>
    <t xml:space="preserve"> </t>
  </si>
  <si>
    <t>Grundsätzliches methodisches Vorgehen:</t>
  </si>
  <si>
    <t>Bearbeitung im Projektverlauf / Methodisches Vorgehen:</t>
  </si>
  <si>
    <t>Feldbezeichungen / Begriffe, Reiter: Risikoerfassung und Analyse:</t>
  </si>
  <si>
    <t>Laufende Nummer des Stakeholders.</t>
  </si>
  <si>
    <t>Auf welche Planungsergebnisse hat das Auswirkungen? Kosten, Leistung, Termine, oder auch konkrete Themen / Punkte.</t>
  </si>
  <si>
    <t>Welche Stärken bzw. Schwächen hat der Stakeholder? Wenn ich diese kenne, dann ist eine gezieltere Maßnahmenplanung möglich.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</si>
</sst>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3" x14ac:knownFonts="1">
    <font>
      <sz val="11"/>
      <color theme="1"/>
      <name val="Calibri"/>
      <family val="2"/>
      <scheme val="minor"/>
    </font>
    <font>
      <sz val="14"/>
      <color theme="3" tint="0.39997558519241921"/>
      <name val="Calibri"/>
      <family val="2"/>
      <scheme val="minor"/>
    </font>
    <font>
      <sz val="8"/>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79998168889431442"/>
        <bgColor theme="4" tint="0.79998168889431442"/>
      </patternFill>
    </fill>
    <fill>
      <patternFill patternType="solid">
        <fgColor theme="3" tint="0.79998168889431442"/>
        <bgColor indexed="64"/>
      </patternFill>
    </fill>
  </fills>
  <borders count="16">
    <border>
      <left/>
      <right/>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4" tint="0.39997558519241921"/>
      </left>
      <right/>
      <top style="thin">
        <color theme="4" tint="0.39997558519241921"/>
      </top>
      <bottom style="thin">
        <color theme="4" tint="0.39997558519241921"/>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6">
    <xf numFmtId="0" fontId="0" fillId="0" borderId="0" xfId="0"/>
    <xf numFmtId="0" fontId="0" fillId="0" borderId="0" xfId="0" applyAlignment="1">
      <alignment wrapText="1"/>
    </xf>
    <xf numFmtId="0" fontId="1" fillId="0" borderId="0" xfId="0" applyFont="1"/>
    <xf numFmtId="0" fontId="0" fillId="0" borderId="0" xfId="0" applyAlignment="1">
      <alignment horizontal="left"/>
    </xf>
    <xf numFmtId="0" fontId="0" fillId="0" borderId="0" xfId="0" applyAlignment="1">
      <alignment horizontal="center"/>
    </xf>
    <xf numFmtId="0" fontId="1" fillId="2" borderId="4" xfId="0" applyFont="1" applyFill="1" applyBorder="1"/>
    <xf numFmtId="0" fontId="0" fillId="2" borderId="5" xfId="0" applyFill="1" applyBorder="1" applyAlignment="1">
      <alignment wrapText="1"/>
    </xf>
    <xf numFmtId="0" fontId="0" fillId="2" borderId="5" xfId="0" applyFill="1" applyBorder="1"/>
    <xf numFmtId="0" fontId="0" fillId="2" borderId="3" xfId="0" applyFill="1" applyBorder="1"/>
    <xf numFmtId="0" fontId="0" fillId="2" borderId="6" xfId="0" applyFill="1" applyBorder="1"/>
    <xf numFmtId="0" fontId="0" fillId="2" borderId="0" xfId="0" applyFill="1" applyAlignment="1">
      <alignment wrapText="1"/>
    </xf>
    <xf numFmtId="0" fontId="0" fillId="2" borderId="0" xfId="0" applyFill="1"/>
    <xf numFmtId="0" fontId="0" fillId="2" borderId="2" xfId="0" applyFill="1" applyBorder="1"/>
    <xf numFmtId="0" fontId="0" fillId="2" borderId="7" xfId="0" applyFill="1" applyBorder="1"/>
    <xf numFmtId="0" fontId="0" fillId="2" borderId="8" xfId="0" applyFill="1" applyBorder="1" applyAlignment="1">
      <alignment wrapText="1"/>
    </xf>
    <xf numFmtId="0" fontId="0" fillId="2" borderId="8" xfId="0" applyFill="1" applyBorder="1"/>
    <xf numFmtId="0" fontId="0" fillId="2" borderId="1" xfId="0" applyFill="1" applyBorder="1"/>
    <xf numFmtId="14" fontId="0" fillId="0" borderId="0" xfId="0" applyNumberFormat="1" applyAlignment="1">
      <alignment horizontal="center"/>
    </xf>
    <xf numFmtId="0" fontId="0" fillId="0" borderId="0" xfId="0" applyAlignment="1">
      <alignment horizontal="left" wrapText="1"/>
    </xf>
    <xf numFmtId="0" fontId="1" fillId="0" borderId="0" xfId="0" applyFont="1" applyAlignment="1">
      <alignment horizontal="left"/>
    </xf>
    <xf numFmtId="0" fontId="0" fillId="0" borderId="0" xfId="0" applyAlignment="1">
      <alignment horizontal="center" wrapText="1"/>
    </xf>
    <xf numFmtId="0" fontId="0" fillId="3" borderId="9" xfId="0" applyFill="1" applyBorder="1" applyAlignment="1">
      <alignment wrapText="1"/>
    </xf>
    <xf numFmtId="0" fontId="0" fillId="3" borderId="9" xfId="0" applyFill="1" applyBorder="1"/>
    <xf numFmtId="164" fontId="0" fillId="3" borderId="9" xfId="0" applyNumberFormat="1" applyFill="1" applyBorder="1" applyAlignment="1">
      <alignment wrapText="1"/>
    </xf>
    <xf numFmtId="0" fontId="0" fillId="0" borderId="10" xfId="0" applyBorder="1" applyAlignment="1">
      <alignment wrapText="1"/>
    </xf>
    <xf numFmtId="0" fontId="0" fillId="0" borderId="11" xfId="0" applyBorder="1" applyAlignment="1">
      <alignment wrapText="1"/>
    </xf>
    <xf numFmtId="0" fontId="0" fillId="0" borderId="12" xfId="0" applyBorder="1" applyAlignment="1">
      <alignment wrapText="1"/>
    </xf>
    <xf numFmtId="0" fontId="0" fillId="0" borderId="11" xfId="0" applyBorder="1" applyAlignment="1">
      <alignment textRotation="90" wrapText="1"/>
    </xf>
    <xf numFmtId="0" fontId="0" fillId="3" borderId="9" xfId="0" applyFill="1" applyBorder="1" applyAlignment="1">
      <alignment horizontal="center" vertical="center"/>
    </xf>
    <xf numFmtId="0" fontId="0" fillId="4" borderId="9" xfId="0" applyFill="1" applyBorder="1"/>
    <xf numFmtId="164" fontId="0" fillId="4" borderId="9" xfId="0" applyNumberFormat="1" applyFill="1" applyBorder="1"/>
    <xf numFmtId="0" fontId="0" fillId="5" borderId="13" xfId="0" applyFill="1" applyBorder="1"/>
    <xf numFmtId="0" fontId="0" fillId="0" borderId="13" xfId="0" applyBorder="1"/>
    <xf numFmtId="0" fontId="0" fillId="3" borderId="11" xfId="0" applyFill="1" applyBorder="1"/>
    <xf numFmtId="0" fontId="0" fillId="4" borderId="14" xfId="0" applyFill="1" applyBorder="1"/>
    <xf numFmtId="0" fontId="0" fillId="6" borderId="15" xfId="0" applyFill="1" applyBorder="1"/>
  </cellXfs>
  <cellStyles count="1">
    <cellStyle name="Standard" xfId="0" builtinId="0"/>
  </cellStyles>
  <dxfs count="53">
    <dxf>
      <fill>
        <patternFill patternType="solid">
          <fgColor indexed="64"/>
          <bgColor theme="5" tint="0.79998168889431442"/>
        </patternFill>
      </fill>
      <border diagonalUp="0" diagonalDown="0" outline="0">
        <left style="thin">
          <color indexed="64"/>
        </left>
        <right style="thin">
          <color indexed="64"/>
        </right>
        <top style="thin">
          <color indexed="64"/>
        </top>
        <bottom/>
      </border>
    </dxf>
    <dxf>
      <numFmt numFmtId="0" formatCode="General"/>
      <fill>
        <patternFill patternType="solid">
          <fgColor indexed="64"/>
          <bgColor theme="4" tint="0.79998168889431442"/>
        </patternFill>
      </fill>
      <border diagonalUp="0" diagonalDown="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border>
    </dxf>
    <dxf>
      <numFmt numFmtId="0" formatCode="General"/>
      <fill>
        <patternFill patternType="solid">
          <fgColor indexed="64"/>
          <bgColor theme="4" tint="0.79998168889431442"/>
        </patternFill>
      </fill>
      <border diagonalUp="0" diagonalDown="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border>
    </dxf>
    <dxf>
      <numFmt numFmtId="0" formatCode="General"/>
      <fill>
        <patternFill patternType="solid">
          <fgColor indexed="64"/>
          <bgColor theme="4" tint="0.79998168889431442"/>
        </patternFill>
      </fill>
      <border diagonalUp="0" diagonalDown="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border>
    </dxf>
    <dxf>
      <numFmt numFmtId="0" formatCode="General"/>
      <fill>
        <patternFill patternType="solid">
          <fgColor indexed="64"/>
          <bgColor theme="4" tint="0.79998168889431442"/>
        </patternFill>
      </fill>
      <border diagonalUp="0" diagonalDown="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border>
    </dxf>
    <dxf>
      <numFmt numFmtId="0" formatCode="General"/>
      <fill>
        <patternFill patternType="solid">
          <fgColor indexed="64"/>
          <bgColor theme="4" tint="0.79998168889431442"/>
        </patternFill>
      </fill>
      <border diagonalUp="0" diagonalDown="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numFmt numFmtId="164" formatCode="#,##0\ &quot;€&quot;"/>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5"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4" tint="0.79998168889431442"/>
        </patternFill>
      </fill>
      <border diagonalUp="0" diagonalDown="0" outline="0">
        <left style="thin">
          <color indexed="64"/>
        </left>
        <right style="thin">
          <color indexed="64"/>
        </right>
        <top style="thin">
          <color indexed="64"/>
        </top>
        <bottom style="thin">
          <color indexed="64"/>
        </bottom>
      </border>
    </dxf>
    <dxf>
      <border>
        <top style="thin">
          <color indexed="64"/>
        </top>
      </border>
    </dxf>
    <dxf>
      <fill>
        <patternFill patternType="solid">
          <fgColor indexed="64"/>
          <bgColor theme="5" tint="0.79998168889431442"/>
        </patternFill>
      </fill>
      <border diagonalUp="0" diagonalDown="0">
        <left style="thin">
          <color indexed="64"/>
        </left>
        <right style="thin">
          <color indexed="64"/>
        </right>
        <top/>
        <bottom/>
        <vertical style="thin">
          <color indexed="64"/>
        </vertical>
        <horizontal style="thin">
          <color indexed="64"/>
        </horizontal>
      </border>
    </dxf>
    <dxf>
      <border diagonalUp="0" diagonalDown="0">
        <left style="medium">
          <color indexed="64"/>
        </left>
        <right style="medium">
          <color indexed="64"/>
        </right>
        <top style="medium">
          <color indexed="64"/>
        </top>
        <bottom style="medium">
          <color indexed="64"/>
        </bottom>
      </border>
    </dxf>
    <dxf>
      <fill>
        <patternFill patternType="solid">
          <fgColor indexed="64"/>
          <bgColor theme="4" tint="0.79998168889431442"/>
        </patternFill>
      </fill>
    </dxf>
    <dxf>
      <border>
        <bottom style="thin">
          <color indexed="64"/>
        </bottom>
      </border>
    </dxf>
    <dxf>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center" vertical="bottom" textRotation="0" wrapText="0" indent="0" justifyLastLine="0" shrinkToFit="0" readingOrder="0"/>
    </dxf>
    <dxf>
      <alignment horizontal="left" vertical="bottom" textRotation="0" wrapText="1" indent="0" justifyLastLine="0" shrinkToFit="0" readingOrder="0"/>
    </dxf>
    <dxf>
      <alignment horizontal="general" vertical="bottom" textRotation="0" wrapText="0" indent="0" justifyLastLine="0" shrinkToFit="0" readingOrder="0"/>
    </dxf>
    <dxf>
      <alignment horizontal="center" vertical="bottom" textRotation="0" indent="0" justifyLastLine="0" shrinkToFit="0" readingOrder="0"/>
    </dxf>
    <dxf>
      <alignment horizontal="left" vertical="bottom" textRotation="0" indent="0" justifyLastLine="0" shrinkToFit="0" readingOrder="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222222222222224E-2"/>
          <c:y val="0.17171296296296296"/>
          <c:w val="0.87222222222222212"/>
          <c:h val="0.72088764946048411"/>
        </c:manualLayout>
      </c:layout>
      <c:barChart>
        <c:barDir val="col"/>
        <c:grouping val="stacked"/>
        <c:varyColors val="0"/>
        <c:ser>
          <c:idx val="0"/>
          <c:order val="0"/>
          <c:tx>
            <c:strRef>
              <c:f>Hilfstabellen!$C$11</c:f>
              <c:strCache>
                <c:ptCount val="1"/>
                <c:pt idx="0">
                  <c:v>B1</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Hilfstabellen!$C$12:$C$15</c:f>
              <c:numCache>
                <c:formatCode>General</c:formatCode>
                <c:ptCount val="4"/>
                <c:pt idx="0">
                  <c:v>1</c:v>
                </c:pt>
              </c:numCache>
            </c:numRef>
          </c:val>
          <c:extLst>
            <c:ext xmlns:c16="http://schemas.microsoft.com/office/drawing/2014/chart" uri="{C3380CC4-5D6E-409C-BE32-E72D297353CC}">
              <c16:uniqueId val="{00000000-B8FA-4C9F-84BA-9DBCC63E5D52}"/>
            </c:ext>
          </c:extLst>
        </c:ser>
        <c:ser>
          <c:idx val="1"/>
          <c:order val="1"/>
          <c:tx>
            <c:strRef>
              <c:f>Hilfstabellen!$D$11</c:f>
              <c:strCache>
                <c:ptCount val="1"/>
                <c:pt idx="0">
                  <c:v>B2</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Hilfstabellen!$D$12:$D$15</c:f>
              <c:numCache>
                <c:formatCode>General</c:formatCode>
                <c:ptCount val="4"/>
                <c:pt idx="0">
                  <c:v>1</c:v>
                </c:pt>
              </c:numCache>
            </c:numRef>
          </c:val>
          <c:extLst>
            <c:ext xmlns:c16="http://schemas.microsoft.com/office/drawing/2014/chart" uri="{C3380CC4-5D6E-409C-BE32-E72D297353CC}">
              <c16:uniqueId val="{00000001-B8FA-4C9F-84BA-9DBCC63E5D52}"/>
            </c:ext>
          </c:extLst>
        </c:ser>
        <c:ser>
          <c:idx val="2"/>
          <c:order val="2"/>
          <c:tx>
            <c:strRef>
              <c:f>Hilfstabellen!$E$11</c:f>
              <c:strCache>
                <c:ptCount val="1"/>
                <c:pt idx="0">
                  <c:v>B3</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Hilfstabellen!$E$12:$E$15</c:f>
              <c:numCache>
                <c:formatCode>General</c:formatCode>
                <c:ptCount val="4"/>
                <c:pt idx="0">
                  <c:v>1</c:v>
                </c:pt>
              </c:numCache>
            </c:numRef>
          </c:val>
          <c:extLst>
            <c:ext xmlns:c16="http://schemas.microsoft.com/office/drawing/2014/chart" uri="{C3380CC4-5D6E-409C-BE32-E72D297353CC}">
              <c16:uniqueId val="{00000002-B8FA-4C9F-84BA-9DBCC63E5D52}"/>
            </c:ext>
          </c:extLst>
        </c:ser>
        <c:ser>
          <c:idx val="3"/>
          <c:order val="3"/>
          <c:tx>
            <c:strRef>
              <c:f>Hilfstabellen!$F$11</c:f>
              <c:strCache>
                <c:ptCount val="1"/>
                <c:pt idx="0">
                  <c:v>B4</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Hilfstabellen!$F$12:$F$15</c:f>
              <c:numCache>
                <c:formatCode>General</c:formatCode>
                <c:ptCount val="4"/>
                <c:pt idx="0">
                  <c:v>1</c:v>
                </c:pt>
              </c:numCache>
            </c:numRef>
          </c:val>
          <c:extLst>
            <c:ext xmlns:c16="http://schemas.microsoft.com/office/drawing/2014/chart" uri="{C3380CC4-5D6E-409C-BE32-E72D297353CC}">
              <c16:uniqueId val="{00000003-B8FA-4C9F-84BA-9DBCC63E5D52}"/>
            </c:ext>
          </c:extLst>
        </c:ser>
        <c:ser>
          <c:idx val="4"/>
          <c:order val="4"/>
          <c:tx>
            <c:strRef>
              <c:f>Hilfstabellen!$G$11</c:f>
              <c:strCache>
                <c:ptCount val="1"/>
                <c:pt idx="0">
                  <c:v>B5</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Hilfstabellen!$G$12:$G$15</c:f>
              <c:numCache>
                <c:formatCode>General</c:formatCode>
                <c:ptCount val="4"/>
                <c:pt idx="1">
                  <c:v>1</c:v>
                </c:pt>
              </c:numCache>
            </c:numRef>
          </c:val>
          <c:extLst>
            <c:ext xmlns:c16="http://schemas.microsoft.com/office/drawing/2014/chart" uri="{C3380CC4-5D6E-409C-BE32-E72D297353CC}">
              <c16:uniqueId val="{00000004-B8FA-4C9F-84BA-9DBCC63E5D52}"/>
            </c:ext>
          </c:extLst>
        </c:ser>
        <c:ser>
          <c:idx val="5"/>
          <c:order val="5"/>
          <c:tx>
            <c:strRef>
              <c:f>Hilfstabellen!$H$11</c:f>
              <c:strCache>
                <c:ptCount val="1"/>
                <c:pt idx="0">
                  <c:v>B6</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Hilfstabellen!$H$12:$H$15</c:f>
              <c:numCache>
                <c:formatCode>General</c:formatCode>
                <c:ptCount val="4"/>
                <c:pt idx="1">
                  <c:v>1</c:v>
                </c:pt>
              </c:numCache>
            </c:numRef>
          </c:val>
          <c:extLst>
            <c:ext xmlns:c16="http://schemas.microsoft.com/office/drawing/2014/chart" uri="{C3380CC4-5D6E-409C-BE32-E72D297353CC}">
              <c16:uniqueId val="{00000005-B8FA-4C9F-84BA-9DBCC63E5D52}"/>
            </c:ext>
          </c:extLst>
        </c:ser>
        <c:ser>
          <c:idx val="6"/>
          <c:order val="6"/>
          <c:tx>
            <c:strRef>
              <c:f>Hilfstabellen!$I$11</c:f>
              <c:strCache>
                <c:ptCount val="1"/>
                <c:pt idx="0">
                  <c:v>B7</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Hilfstabellen!$I$12:$I$15</c:f>
              <c:numCache>
                <c:formatCode>General</c:formatCode>
                <c:ptCount val="4"/>
                <c:pt idx="1">
                  <c:v>1</c:v>
                </c:pt>
              </c:numCache>
            </c:numRef>
          </c:val>
          <c:extLst>
            <c:ext xmlns:c16="http://schemas.microsoft.com/office/drawing/2014/chart" uri="{C3380CC4-5D6E-409C-BE32-E72D297353CC}">
              <c16:uniqueId val="{00000006-B8FA-4C9F-84BA-9DBCC63E5D52}"/>
            </c:ext>
          </c:extLst>
        </c:ser>
        <c:ser>
          <c:idx val="7"/>
          <c:order val="7"/>
          <c:tx>
            <c:strRef>
              <c:f>Hilfstabellen!$J$11</c:f>
              <c:strCache>
                <c:ptCount val="1"/>
                <c:pt idx="0">
                  <c:v>B8</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Hilfstabellen!$J$12:$J$15</c:f>
              <c:numCache>
                <c:formatCode>General</c:formatCode>
                <c:ptCount val="4"/>
                <c:pt idx="1">
                  <c:v>1</c:v>
                </c:pt>
              </c:numCache>
            </c:numRef>
          </c:val>
          <c:extLst>
            <c:ext xmlns:c16="http://schemas.microsoft.com/office/drawing/2014/chart" uri="{C3380CC4-5D6E-409C-BE32-E72D297353CC}">
              <c16:uniqueId val="{00000007-B8FA-4C9F-84BA-9DBCC63E5D52}"/>
            </c:ext>
          </c:extLst>
        </c:ser>
        <c:ser>
          <c:idx val="8"/>
          <c:order val="8"/>
          <c:tx>
            <c:strRef>
              <c:f>Hilfstabellen!$K$11</c:f>
              <c:strCache>
                <c:ptCount val="1"/>
                <c:pt idx="0">
                  <c:v>B9</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Hilfstabellen!$K$12:$K$15</c:f>
              <c:numCache>
                <c:formatCode>General</c:formatCode>
                <c:ptCount val="4"/>
                <c:pt idx="2">
                  <c:v>1</c:v>
                </c:pt>
              </c:numCache>
            </c:numRef>
          </c:val>
          <c:extLst>
            <c:ext xmlns:c16="http://schemas.microsoft.com/office/drawing/2014/chart" uri="{C3380CC4-5D6E-409C-BE32-E72D297353CC}">
              <c16:uniqueId val="{00000008-B8FA-4C9F-84BA-9DBCC63E5D52}"/>
            </c:ext>
          </c:extLst>
        </c:ser>
        <c:ser>
          <c:idx val="9"/>
          <c:order val="9"/>
          <c:tx>
            <c:strRef>
              <c:f>Hilfstabellen!$L$11</c:f>
              <c:strCache>
                <c:ptCount val="1"/>
                <c:pt idx="0">
                  <c:v>B10</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Hilfstabellen!$L$12:$L$15</c:f>
              <c:numCache>
                <c:formatCode>General</c:formatCode>
                <c:ptCount val="4"/>
                <c:pt idx="2">
                  <c:v>1</c:v>
                </c:pt>
              </c:numCache>
            </c:numRef>
          </c:val>
          <c:extLst>
            <c:ext xmlns:c16="http://schemas.microsoft.com/office/drawing/2014/chart" uri="{C3380CC4-5D6E-409C-BE32-E72D297353CC}">
              <c16:uniqueId val="{00000009-B8FA-4C9F-84BA-9DBCC63E5D52}"/>
            </c:ext>
          </c:extLst>
        </c:ser>
        <c:ser>
          <c:idx val="10"/>
          <c:order val="10"/>
          <c:tx>
            <c:strRef>
              <c:f>Hilfstabellen!$M$11</c:f>
              <c:strCache>
                <c:ptCount val="1"/>
                <c:pt idx="0">
                  <c:v>B11</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Hilfstabellen!$M$12:$M$15</c:f>
              <c:numCache>
                <c:formatCode>General</c:formatCode>
                <c:ptCount val="4"/>
                <c:pt idx="2">
                  <c:v>1</c:v>
                </c:pt>
              </c:numCache>
            </c:numRef>
          </c:val>
          <c:extLst>
            <c:ext xmlns:c16="http://schemas.microsoft.com/office/drawing/2014/chart" uri="{C3380CC4-5D6E-409C-BE32-E72D297353CC}">
              <c16:uniqueId val="{0000000A-B8FA-4C9F-84BA-9DBCC63E5D52}"/>
            </c:ext>
          </c:extLst>
        </c:ser>
        <c:ser>
          <c:idx val="11"/>
          <c:order val="11"/>
          <c:tx>
            <c:strRef>
              <c:f>Hilfstabellen!$N$11</c:f>
              <c:strCache>
                <c:ptCount val="1"/>
                <c:pt idx="0">
                  <c:v>B12</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Hilfstabellen!$N$12:$N$15</c:f>
              <c:numCache>
                <c:formatCode>General</c:formatCode>
                <c:ptCount val="4"/>
                <c:pt idx="2">
                  <c:v>1</c:v>
                </c:pt>
              </c:numCache>
            </c:numRef>
          </c:val>
          <c:extLst>
            <c:ext xmlns:c16="http://schemas.microsoft.com/office/drawing/2014/chart" uri="{C3380CC4-5D6E-409C-BE32-E72D297353CC}">
              <c16:uniqueId val="{0000000B-B8FA-4C9F-84BA-9DBCC63E5D52}"/>
            </c:ext>
          </c:extLst>
        </c:ser>
        <c:ser>
          <c:idx val="12"/>
          <c:order val="12"/>
          <c:tx>
            <c:strRef>
              <c:f>Hilfstabellen!$O$11</c:f>
              <c:strCache>
                <c:ptCount val="1"/>
                <c:pt idx="0">
                  <c:v>B13</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Hilfstabellen!$O$12:$O$15</c:f>
              <c:numCache>
                <c:formatCode>General</c:formatCode>
                <c:ptCount val="4"/>
                <c:pt idx="3">
                  <c:v>1</c:v>
                </c:pt>
              </c:numCache>
            </c:numRef>
          </c:val>
          <c:extLst>
            <c:ext xmlns:c16="http://schemas.microsoft.com/office/drawing/2014/chart" uri="{C3380CC4-5D6E-409C-BE32-E72D297353CC}">
              <c16:uniqueId val="{0000000C-B8FA-4C9F-84BA-9DBCC63E5D52}"/>
            </c:ext>
          </c:extLst>
        </c:ser>
        <c:ser>
          <c:idx val="13"/>
          <c:order val="13"/>
          <c:tx>
            <c:strRef>
              <c:f>Hilfstabellen!$P$11</c:f>
              <c:strCache>
                <c:ptCount val="1"/>
                <c:pt idx="0">
                  <c:v>B14</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Hilfstabellen!$P$12:$P$15</c:f>
              <c:numCache>
                <c:formatCode>General</c:formatCode>
                <c:ptCount val="4"/>
                <c:pt idx="3">
                  <c:v>1</c:v>
                </c:pt>
              </c:numCache>
            </c:numRef>
          </c:val>
          <c:extLst>
            <c:ext xmlns:c16="http://schemas.microsoft.com/office/drawing/2014/chart" uri="{C3380CC4-5D6E-409C-BE32-E72D297353CC}">
              <c16:uniqueId val="{0000000D-B8FA-4C9F-84BA-9DBCC63E5D52}"/>
            </c:ext>
          </c:extLst>
        </c:ser>
        <c:ser>
          <c:idx val="14"/>
          <c:order val="14"/>
          <c:tx>
            <c:strRef>
              <c:f>Hilfstabellen!$Q$11</c:f>
              <c:strCache>
                <c:ptCount val="1"/>
                <c:pt idx="0">
                  <c:v>B15</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Hilfstabellen!$Q$12:$Q$15</c:f>
              <c:numCache>
                <c:formatCode>General</c:formatCode>
                <c:ptCount val="4"/>
                <c:pt idx="3">
                  <c:v>1</c:v>
                </c:pt>
              </c:numCache>
            </c:numRef>
          </c:val>
          <c:extLst>
            <c:ext xmlns:c16="http://schemas.microsoft.com/office/drawing/2014/chart" uri="{C3380CC4-5D6E-409C-BE32-E72D297353CC}">
              <c16:uniqueId val="{0000000E-B8FA-4C9F-84BA-9DBCC63E5D52}"/>
            </c:ext>
          </c:extLst>
        </c:ser>
        <c:ser>
          <c:idx val="15"/>
          <c:order val="15"/>
          <c:tx>
            <c:strRef>
              <c:f>Hilfstabellen!$R$11</c:f>
              <c:strCache>
                <c:ptCount val="1"/>
                <c:pt idx="0">
                  <c:v>B16</c:v>
                </c:pt>
              </c:strCache>
            </c:strRef>
          </c:tx>
          <c:spPr>
            <a:solidFill>
              <a:schemeClr val="bg1">
                <a:lumMod val="95000"/>
              </a:schemeClr>
            </a:solidFill>
            <a:ln>
              <a:solidFill>
                <a:sysClr val="windowText" lastClr="000000"/>
              </a:solidFill>
            </a:ln>
            <a:effectLst/>
          </c:spPr>
          <c:invertIfNegative val="0"/>
          <c:dLbls>
            <c:delete val="1"/>
          </c:dLbls>
          <c:cat>
            <c:strRef>
              <c:f>Hilfstabellen!$B$12:$B$15</c:f>
              <c:strCache>
                <c:ptCount val="4"/>
                <c:pt idx="0">
                  <c:v>gering</c:v>
                </c:pt>
                <c:pt idx="1">
                  <c:v>mittel</c:v>
                </c:pt>
                <c:pt idx="2">
                  <c:v>hoch</c:v>
                </c:pt>
                <c:pt idx="3">
                  <c:v>sehr hoch</c:v>
                </c:pt>
              </c:strCache>
            </c:strRef>
          </c:cat>
          <c:val>
            <c:numRef>
              <c:f>Hilfstabellen!$R$12:$R$15</c:f>
              <c:numCache>
                <c:formatCode>General</c:formatCode>
                <c:ptCount val="4"/>
                <c:pt idx="3">
                  <c:v>1</c:v>
                </c:pt>
              </c:numCache>
            </c:numRef>
          </c:val>
          <c:extLst>
            <c:ext xmlns:c16="http://schemas.microsoft.com/office/drawing/2014/chart" uri="{C3380CC4-5D6E-409C-BE32-E72D297353CC}">
              <c16:uniqueId val="{0000000F-B8FA-4C9F-84BA-9DBCC63E5D52}"/>
            </c:ext>
          </c:extLst>
        </c:ser>
        <c:dLbls>
          <c:showLegendKey val="0"/>
          <c:showVal val="1"/>
          <c:showCatName val="0"/>
          <c:showSerName val="0"/>
          <c:showPercent val="0"/>
          <c:showBubbleSize val="0"/>
        </c:dLbls>
        <c:gapWidth val="0"/>
        <c:overlap val="100"/>
        <c:axId val="-1486181968"/>
        <c:axId val="-1486176528"/>
      </c:barChart>
      <c:scatterChart>
        <c:scatterStyle val="lineMarker"/>
        <c:varyColors val="0"/>
        <c:ser>
          <c:idx val="16"/>
          <c:order val="16"/>
          <c:tx>
            <c:v>positiv</c:v>
          </c:tx>
          <c:spPr>
            <a:ln w="25400" cap="rnd">
              <a:noFill/>
              <a:round/>
            </a:ln>
            <a:effectLst/>
          </c:spPr>
          <c:marker>
            <c:symbol val="circle"/>
            <c:size val="5"/>
            <c:spPr>
              <a:solidFill>
                <a:srgbClr val="00B050"/>
              </a:solidFill>
              <a:ln w="9525">
                <a:solidFill>
                  <a:schemeClr val="accent3"/>
                </a:solidFill>
              </a:ln>
              <a:effectLst/>
            </c:spPr>
          </c:marker>
          <c:dLbls>
            <c:dLbl>
              <c:idx val="0"/>
              <c:tx>
                <c:rich>
                  <a:bodyPr/>
                  <a:lstStyle/>
                  <a:p>
                    <a:fld id="{D62460A0-9CF4-4C25-9D54-3F308E56BBF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B8FA-4C9F-84BA-9DBCC63E5D52}"/>
                </c:ext>
              </c:extLst>
            </c:dLbl>
            <c:dLbl>
              <c:idx val="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B8FA-4C9F-84BA-9DBCC63E5D52}"/>
                </c:ext>
              </c:extLst>
            </c:dLbl>
            <c:dLbl>
              <c:idx val="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B8FA-4C9F-84BA-9DBCC63E5D52}"/>
                </c:ext>
              </c:extLst>
            </c:dLbl>
            <c:dLbl>
              <c:idx val="3"/>
              <c:tx>
                <c:rich>
                  <a:bodyPr/>
                  <a:lstStyle/>
                  <a:p>
                    <a:fld id="{88D354B0-F581-43EA-A8C9-25FABB96D38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B8FA-4C9F-84BA-9DBCC63E5D52}"/>
                </c:ext>
              </c:extLst>
            </c:dLbl>
            <c:dLbl>
              <c:idx val="4"/>
              <c:tx>
                <c:rich>
                  <a:bodyPr/>
                  <a:lstStyle/>
                  <a:p>
                    <a:fld id="{CFA541AB-E2B4-4CC6-8959-D1EE0EE9C24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B8FA-4C9F-84BA-9DBCC63E5D52}"/>
                </c:ext>
              </c:extLst>
            </c:dLbl>
            <c:dLbl>
              <c:idx val="5"/>
              <c:tx>
                <c:rich>
                  <a:bodyPr/>
                  <a:lstStyle/>
                  <a:p>
                    <a:fld id="{00685286-2ABE-49E3-A822-D507A240B48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B8FA-4C9F-84BA-9DBCC63E5D52}"/>
                </c:ext>
              </c:extLst>
            </c:dLbl>
            <c:dLbl>
              <c:idx val="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B8FA-4C9F-84BA-9DBCC63E5D52}"/>
                </c:ext>
              </c:extLst>
            </c:dLbl>
            <c:dLbl>
              <c:idx val="7"/>
              <c:tx>
                <c:rich>
                  <a:bodyPr/>
                  <a:lstStyle/>
                  <a:p>
                    <a:fld id="{B05B4608-8D8B-4392-AD90-2F8116160E6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B8FA-4C9F-84BA-9DBCC63E5D52}"/>
                </c:ext>
              </c:extLst>
            </c:dLbl>
            <c:dLbl>
              <c:idx val="8"/>
              <c:tx>
                <c:rich>
                  <a:bodyPr/>
                  <a:lstStyle/>
                  <a:p>
                    <a:fld id="{4AED07CA-2DE7-451B-8277-37E5D7765ED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B8FA-4C9F-84BA-9DBCC63E5D52}"/>
                </c:ext>
              </c:extLst>
            </c:dLbl>
            <c:dLbl>
              <c:idx val="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9-B8FA-4C9F-84BA-9DBCC63E5D52}"/>
                </c:ext>
              </c:extLst>
            </c:dLbl>
            <c:dLbl>
              <c:idx val="1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A-B8FA-4C9F-84BA-9DBCC63E5D52}"/>
                </c:ext>
              </c:extLst>
            </c:dLbl>
            <c:dLbl>
              <c:idx val="1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B-B8FA-4C9F-84BA-9DBCC63E5D5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'Stakeholder-Analyse und Managt.'!$V$10:$V$21</c:f>
              <c:numCache>
                <c:formatCode>General</c:formatCode>
                <c:ptCount val="12"/>
                <c:pt idx="0">
                  <c:v>1.6</c:v>
                </c:pt>
                <c:pt idx="1">
                  <c:v>1.6</c:v>
                </c:pt>
                <c:pt idx="2">
                  <c:v>2.6</c:v>
                </c:pt>
                <c:pt idx="3">
                  <c:v>3.6</c:v>
                </c:pt>
                <c:pt idx="4">
                  <c:v>2.6</c:v>
                </c:pt>
                <c:pt idx="5">
                  <c:v>3.6</c:v>
                </c:pt>
                <c:pt idx="6">
                  <c:v>2.6</c:v>
                </c:pt>
                <c:pt idx="7">
                  <c:v>2.6</c:v>
                </c:pt>
                <c:pt idx="8">
                  <c:v>2.6</c:v>
                </c:pt>
                <c:pt idx="9">
                  <c:v>3.6</c:v>
                </c:pt>
                <c:pt idx="10">
                  <c:v>#N/A</c:v>
                </c:pt>
                <c:pt idx="11">
                  <c:v>#N/A</c:v>
                </c:pt>
              </c:numCache>
            </c:numRef>
          </c:xVal>
          <c:yVal>
            <c:numRef>
              <c:f>'Stakeholder-Analyse und Managt.'!$S$10:$S$21</c:f>
              <c:numCache>
                <c:formatCode>General</c:formatCode>
                <c:ptCount val="12"/>
                <c:pt idx="0">
                  <c:v>0.875</c:v>
                </c:pt>
                <c:pt idx="1">
                  <c:v>#N/A</c:v>
                </c:pt>
                <c:pt idx="2">
                  <c:v>#N/A</c:v>
                </c:pt>
                <c:pt idx="3">
                  <c:v>1.875</c:v>
                </c:pt>
                <c:pt idx="4">
                  <c:v>1.875</c:v>
                </c:pt>
                <c:pt idx="5">
                  <c:v>3.875</c:v>
                </c:pt>
                <c:pt idx="6">
                  <c:v>#N/A</c:v>
                </c:pt>
                <c:pt idx="7">
                  <c:v>1.75</c:v>
                </c:pt>
                <c:pt idx="8">
                  <c:v>1.625</c:v>
                </c:pt>
                <c:pt idx="9">
                  <c:v>#N/A</c:v>
                </c:pt>
                <c:pt idx="10">
                  <c:v>#N/A</c:v>
                </c:pt>
                <c:pt idx="11">
                  <c:v>#N/A</c:v>
                </c:pt>
              </c:numCache>
            </c:numRef>
          </c:yVal>
          <c:smooth val="0"/>
          <c:extLst>
            <c:ext xmlns:c15="http://schemas.microsoft.com/office/drawing/2012/chart" uri="{02D57815-91ED-43cb-92C2-25804820EDAC}">
              <c15:datalabelsRange>
                <c15:f>'Stakeholder-Analyse und Managt.'!$C$10:$C$21</c15:f>
                <c15:dlblRangeCache>
                  <c:ptCount val="12"/>
                  <c:pt idx="0">
                    <c:v>Markus Meier</c:v>
                  </c:pt>
                  <c:pt idx="1">
                    <c:v>Adam Schmidt</c:v>
                  </c:pt>
                  <c:pt idx="2">
                    <c:v>Eva Maria Brand</c:v>
                  </c:pt>
                  <c:pt idx="3">
                    <c:v>Ulrike Rommel</c:v>
                  </c:pt>
                  <c:pt idx="4">
                    <c:v>Markus Jäger</c:v>
                  </c:pt>
                  <c:pt idx="5">
                    <c:v>Dr. Michael Gessler</c:v>
                  </c:pt>
                  <c:pt idx="6">
                    <c:v>Gregor Mönnig</c:v>
                  </c:pt>
                  <c:pt idx="7">
                    <c:v>Markus Jäger</c:v>
                  </c:pt>
                  <c:pt idx="8">
                    <c:v>Markus Jäger</c:v>
                  </c:pt>
                  <c:pt idx="9">
                    <c:v>Andreas frick</c:v>
                  </c:pt>
                </c15:dlblRangeCache>
              </c15:datalabelsRange>
            </c:ext>
            <c:ext xmlns:c16="http://schemas.microsoft.com/office/drawing/2014/chart" uri="{C3380CC4-5D6E-409C-BE32-E72D297353CC}">
              <c16:uniqueId val="{0000001E-B8FA-4C9F-84BA-9DBCC63E5D52}"/>
            </c:ext>
          </c:extLst>
        </c:ser>
        <c:ser>
          <c:idx val="17"/>
          <c:order val="17"/>
          <c:tx>
            <c:v>neutral</c:v>
          </c:tx>
          <c:spPr>
            <a:ln w="25400" cap="rnd">
              <a:noFill/>
              <a:round/>
            </a:ln>
            <a:effectLst/>
          </c:spPr>
          <c:marker>
            <c:symbol val="circle"/>
            <c:size val="5"/>
            <c:spPr>
              <a:solidFill>
                <a:schemeClr val="tx1"/>
              </a:solidFill>
              <a:ln w="9525">
                <a:solidFill>
                  <a:schemeClr val="tx1"/>
                </a:solidFill>
              </a:ln>
              <a:effectLst/>
            </c:spPr>
          </c:marker>
          <c:dLbls>
            <c:dLbl>
              <c:idx val="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F-B8FA-4C9F-84BA-9DBCC63E5D52}"/>
                </c:ext>
              </c:extLst>
            </c:dLbl>
            <c:dLbl>
              <c:idx val="1"/>
              <c:tx>
                <c:rich>
                  <a:bodyPr/>
                  <a:lstStyle/>
                  <a:p>
                    <a:fld id="{CF2C33C2-23B7-4F87-9BF2-8B253ECB9A3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B8FA-4C9F-84BA-9DBCC63E5D52}"/>
                </c:ext>
              </c:extLst>
            </c:dLbl>
            <c:dLbl>
              <c:idx val="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1-B8FA-4C9F-84BA-9DBCC63E5D52}"/>
                </c:ext>
              </c:extLst>
            </c:dLbl>
            <c:dLbl>
              <c:idx val="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2-B8FA-4C9F-84BA-9DBCC63E5D52}"/>
                </c:ext>
              </c:extLst>
            </c:dLbl>
            <c:dLbl>
              <c:idx val="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3-B8FA-4C9F-84BA-9DBCC63E5D52}"/>
                </c:ext>
              </c:extLst>
            </c:dLbl>
            <c:dLbl>
              <c:idx val="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4-B8FA-4C9F-84BA-9DBCC63E5D52}"/>
                </c:ext>
              </c:extLst>
            </c:dLbl>
            <c:dLbl>
              <c:idx val="6"/>
              <c:tx>
                <c:rich>
                  <a:bodyPr/>
                  <a:lstStyle/>
                  <a:p>
                    <a:fld id="{01DEFC05-D885-44BC-8391-29228DE7DF0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5-B8FA-4C9F-84BA-9DBCC63E5D52}"/>
                </c:ext>
              </c:extLst>
            </c:dLbl>
            <c:dLbl>
              <c:idx val="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6-B8FA-4C9F-84BA-9DBCC63E5D52}"/>
                </c:ext>
              </c:extLst>
            </c:dLbl>
            <c:dLbl>
              <c:idx val="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7-B8FA-4C9F-84BA-9DBCC63E5D52}"/>
                </c:ext>
              </c:extLst>
            </c:dLbl>
            <c:dLbl>
              <c:idx val="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8-B8FA-4C9F-84BA-9DBCC63E5D52}"/>
                </c:ext>
              </c:extLst>
            </c:dLbl>
            <c:dLbl>
              <c:idx val="1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9-B8FA-4C9F-84BA-9DBCC63E5D52}"/>
                </c:ext>
              </c:extLst>
            </c:dLbl>
            <c:dLbl>
              <c:idx val="1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A-B8FA-4C9F-84BA-9DBCC63E5D5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'Stakeholder-Analyse und Managt.'!$V$10:$V$21</c:f>
              <c:numCache>
                <c:formatCode>General</c:formatCode>
                <c:ptCount val="12"/>
                <c:pt idx="0">
                  <c:v>1.6</c:v>
                </c:pt>
                <c:pt idx="1">
                  <c:v>1.6</c:v>
                </c:pt>
                <c:pt idx="2">
                  <c:v>2.6</c:v>
                </c:pt>
                <c:pt idx="3">
                  <c:v>3.6</c:v>
                </c:pt>
                <c:pt idx="4">
                  <c:v>2.6</c:v>
                </c:pt>
                <c:pt idx="5">
                  <c:v>3.6</c:v>
                </c:pt>
                <c:pt idx="6">
                  <c:v>2.6</c:v>
                </c:pt>
                <c:pt idx="7">
                  <c:v>2.6</c:v>
                </c:pt>
                <c:pt idx="8">
                  <c:v>2.6</c:v>
                </c:pt>
                <c:pt idx="9">
                  <c:v>3.6</c:v>
                </c:pt>
                <c:pt idx="10">
                  <c:v>#N/A</c:v>
                </c:pt>
                <c:pt idx="11">
                  <c:v>#N/A</c:v>
                </c:pt>
              </c:numCache>
            </c:numRef>
          </c:xVal>
          <c:yVal>
            <c:numRef>
              <c:f>'Stakeholder-Analyse und Managt.'!$T$10:$T$21</c:f>
              <c:numCache>
                <c:formatCode>General</c:formatCode>
                <c:ptCount val="12"/>
                <c:pt idx="0">
                  <c:v>#N/A</c:v>
                </c:pt>
                <c:pt idx="1">
                  <c:v>1.875</c:v>
                </c:pt>
                <c:pt idx="2">
                  <c:v>#N/A</c:v>
                </c:pt>
                <c:pt idx="3">
                  <c:v>#N/A</c:v>
                </c:pt>
                <c:pt idx="4">
                  <c:v>#N/A</c:v>
                </c:pt>
                <c:pt idx="5">
                  <c:v>#N/A</c:v>
                </c:pt>
                <c:pt idx="6">
                  <c:v>3.875</c:v>
                </c:pt>
                <c:pt idx="7">
                  <c:v>#N/A</c:v>
                </c:pt>
                <c:pt idx="8">
                  <c:v>#N/A</c:v>
                </c:pt>
                <c:pt idx="9">
                  <c:v>#N/A</c:v>
                </c:pt>
                <c:pt idx="10">
                  <c:v>#N/A</c:v>
                </c:pt>
                <c:pt idx="11">
                  <c:v>#N/A</c:v>
                </c:pt>
              </c:numCache>
            </c:numRef>
          </c:yVal>
          <c:smooth val="0"/>
          <c:extLst>
            <c:ext xmlns:c15="http://schemas.microsoft.com/office/drawing/2012/chart" uri="{02D57815-91ED-43cb-92C2-25804820EDAC}">
              <c15:datalabelsRange>
                <c15:f>'Stakeholder-Analyse und Managt.'!$C$10:$C$21</c15:f>
                <c15:dlblRangeCache>
                  <c:ptCount val="12"/>
                  <c:pt idx="0">
                    <c:v>Markus Meier</c:v>
                  </c:pt>
                  <c:pt idx="1">
                    <c:v>Adam Schmidt</c:v>
                  </c:pt>
                  <c:pt idx="2">
                    <c:v>Eva Maria Brand</c:v>
                  </c:pt>
                  <c:pt idx="3">
                    <c:v>Ulrike Rommel</c:v>
                  </c:pt>
                  <c:pt idx="4">
                    <c:v>Markus Jäger</c:v>
                  </c:pt>
                  <c:pt idx="5">
                    <c:v>Dr. Michael Gessler</c:v>
                  </c:pt>
                  <c:pt idx="6">
                    <c:v>Gregor Mönnig</c:v>
                  </c:pt>
                  <c:pt idx="7">
                    <c:v>Markus Jäger</c:v>
                  </c:pt>
                  <c:pt idx="8">
                    <c:v>Markus Jäger</c:v>
                  </c:pt>
                  <c:pt idx="9">
                    <c:v>Andreas frick</c:v>
                  </c:pt>
                </c15:dlblRangeCache>
              </c15:datalabelsRange>
            </c:ext>
            <c:ext xmlns:c16="http://schemas.microsoft.com/office/drawing/2014/chart" uri="{C3380CC4-5D6E-409C-BE32-E72D297353CC}">
              <c16:uniqueId val="{0000002D-B8FA-4C9F-84BA-9DBCC63E5D52}"/>
            </c:ext>
          </c:extLst>
        </c:ser>
        <c:ser>
          <c:idx val="18"/>
          <c:order val="18"/>
          <c:tx>
            <c:v>negativ</c:v>
          </c:tx>
          <c:spPr>
            <a:ln w="25400" cap="rnd">
              <a:noFill/>
              <a:round/>
            </a:ln>
            <a:effectLst/>
          </c:spPr>
          <c:marker>
            <c:symbol val="circle"/>
            <c:size val="5"/>
            <c:spPr>
              <a:solidFill>
                <a:srgbClr val="FF0000"/>
              </a:solidFill>
              <a:ln w="9525">
                <a:solidFill>
                  <a:srgbClr val="C00000"/>
                </a:solidFill>
              </a:ln>
              <a:effectLst/>
            </c:spPr>
          </c:marker>
          <c:dLbls>
            <c:dLbl>
              <c:idx val="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E-B8FA-4C9F-84BA-9DBCC63E5D52}"/>
                </c:ext>
              </c:extLst>
            </c:dLbl>
            <c:dLbl>
              <c:idx val="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F-B8FA-4C9F-84BA-9DBCC63E5D52}"/>
                </c:ext>
              </c:extLst>
            </c:dLbl>
            <c:dLbl>
              <c:idx val="2"/>
              <c:tx>
                <c:rich>
                  <a:bodyPr/>
                  <a:lstStyle/>
                  <a:p>
                    <a:fld id="{32BF70B0-6576-4403-A380-E727C4E82B2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0-B8FA-4C9F-84BA-9DBCC63E5D52}"/>
                </c:ext>
              </c:extLst>
            </c:dLbl>
            <c:dLbl>
              <c:idx val="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1-B8FA-4C9F-84BA-9DBCC63E5D52}"/>
                </c:ext>
              </c:extLst>
            </c:dLbl>
            <c:dLbl>
              <c:idx val="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2-B8FA-4C9F-84BA-9DBCC63E5D52}"/>
                </c:ext>
              </c:extLst>
            </c:dLbl>
            <c:dLbl>
              <c:idx val="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3-B8FA-4C9F-84BA-9DBCC63E5D52}"/>
                </c:ext>
              </c:extLst>
            </c:dLbl>
            <c:dLbl>
              <c:idx val="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4-B8FA-4C9F-84BA-9DBCC63E5D52}"/>
                </c:ext>
              </c:extLst>
            </c:dLbl>
            <c:dLbl>
              <c:idx val="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5-B8FA-4C9F-84BA-9DBCC63E5D52}"/>
                </c:ext>
              </c:extLst>
            </c:dLbl>
            <c:dLbl>
              <c:idx val="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6-B8FA-4C9F-84BA-9DBCC63E5D52}"/>
                </c:ext>
              </c:extLst>
            </c:dLbl>
            <c:dLbl>
              <c:idx val="9"/>
              <c:tx>
                <c:rich>
                  <a:bodyPr/>
                  <a:lstStyle/>
                  <a:p>
                    <a:fld id="{EF5B84DF-1BC5-4BA7-B606-3B5E268EEDD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7-B8FA-4C9F-84BA-9DBCC63E5D52}"/>
                </c:ext>
              </c:extLst>
            </c:dLbl>
            <c:dLbl>
              <c:idx val="1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8-B8FA-4C9F-84BA-9DBCC63E5D52}"/>
                </c:ext>
              </c:extLst>
            </c:dLbl>
            <c:dLbl>
              <c:idx val="1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9-B8FA-4C9F-84BA-9DBCC63E5D5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'Stakeholder-Analyse und Managt.'!$V$10:$V$21</c:f>
              <c:numCache>
                <c:formatCode>General</c:formatCode>
                <c:ptCount val="12"/>
                <c:pt idx="0">
                  <c:v>1.6</c:v>
                </c:pt>
                <c:pt idx="1">
                  <c:v>1.6</c:v>
                </c:pt>
                <c:pt idx="2">
                  <c:v>2.6</c:v>
                </c:pt>
                <c:pt idx="3">
                  <c:v>3.6</c:v>
                </c:pt>
                <c:pt idx="4">
                  <c:v>2.6</c:v>
                </c:pt>
                <c:pt idx="5">
                  <c:v>3.6</c:v>
                </c:pt>
                <c:pt idx="6">
                  <c:v>2.6</c:v>
                </c:pt>
                <c:pt idx="7">
                  <c:v>2.6</c:v>
                </c:pt>
                <c:pt idx="8">
                  <c:v>2.6</c:v>
                </c:pt>
                <c:pt idx="9">
                  <c:v>3.6</c:v>
                </c:pt>
                <c:pt idx="10">
                  <c:v>#N/A</c:v>
                </c:pt>
                <c:pt idx="11">
                  <c:v>#N/A</c:v>
                </c:pt>
              </c:numCache>
            </c:numRef>
          </c:xVal>
          <c:yVal>
            <c:numRef>
              <c:f>'Stakeholder-Analyse und Managt.'!$U$10:$U$21</c:f>
              <c:numCache>
                <c:formatCode>General</c:formatCode>
                <c:ptCount val="12"/>
                <c:pt idx="0">
                  <c:v>#N/A</c:v>
                </c:pt>
                <c:pt idx="1">
                  <c:v>#N/A</c:v>
                </c:pt>
                <c:pt idx="2">
                  <c:v>2.875</c:v>
                </c:pt>
                <c:pt idx="3">
                  <c:v>#N/A</c:v>
                </c:pt>
                <c:pt idx="4">
                  <c:v>#N/A</c:v>
                </c:pt>
                <c:pt idx="5">
                  <c:v>#N/A</c:v>
                </c:pt>
                <c:pt idx="6">
                  <c:v>#N/A</c:v>
                </c:pt>
                <c:pt idx="7">
                  <c:v>#N/A</c:v>
                </c:pt>
                <c:pt idx="8">
                  <c:v>#N/A</c:v>
                </c:pt>
                <c:pt idx="9">
                  <c:v>1.75</c:v>
                </c:pt>
                <c:pt idx="10">
                  <c:v>#N/A</c:v>
                </c:pt>
                <c:pt idx="11">
                  <c:v>#N/A</c:v>
                </c:pt>
              </c:numCache>
            </c:numRef>
          </c:yVal>
          <c:smooth val="0"/>
          <c:extLst>
            <c:ext xmlns:c15="http://schemas.microsoft.com/office/drawing/2012/chart" uri="{02D57815-91ED-43cb-92C2-25804820EDAC}">
              <c15:datalabelsRange>
                <c15:f>'Stakeholder-Analyse und Managt.'!$C$10:$C$21</c15:f>
                <c15:dlblRangeCache>
                  <c:ptCount val="12"/>
                  <c:pt idx="0">
                    <c:v>Markus Meier</c:v>
                  </c:pt>
                  <c:pt idx="1">
                    <c:v>Adam Schmidt</c:v>
                  </c:pt>
                  <c:pt idx="2">
                    <c:v>Eva Maria Brand</c:v>
                  </c:pt>
                  <c:pt idx="3">
                    <c:v>Ulrike Rommel</c:v>
                  </c:pt>
                  <c:pt idx="4">
                    <c:v>Markus Jäger</c:v>
                  </c:pt>
                  <c:pt idx="5">
                    <c:v>Dr. Michael Gessler</c:v>
                  </c:pt>
                  <c:pt idx="6">
                    <c:v>Gregor Mönnig</c:v>
                  </c:pt>
                  <c:pt idx="7">
                    <c:v>Markus Jäger</c:v>
                  </c:pt>
                  <c:pt idx="8">
                    <c:v>Markus Jäger</c:v>
                  </c:pt>
                  <c:pt idx="9">
                    <c:v>Andreas frick</c:v>
                  </c:pt>
                </c15:dlblRangeCache>
              </c15:datalabelsRange>
            </c:ext>
            <c:ext xmlns:c16="http://schemas.microsoft.com/office/drawing/2014/chart" uri="{C3380CC4-5D6E-409C-BE32-E72D297353CC}">
              <c16:uniqueId val="{0000003C-B8FA-4C9F-84BA-9DBCC63E5D52}"/>
            </c:ext>
          </c:extLst>
        </c:ser>
        <c:dLbls>
          <c:showLegendKey val="0"/>
          <c:showVal val="1"/>
          <c:showCatName val="0"/>
          <c:showSerName val="0"/>
          <c:showPercent val="0"/>
          <c:showBubbleSize val="0"/>
        </c:dLbls>
        <c:axId val="-1486181968"/>
        <c:axId val="-1486176528"/>
      </c:scatterChart>
      <c:catAx>
        <c:axId val="-1486181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486176528"/>
        <c:crosses val="autoZero"/>
        <c:auto val="1"/>
        <c:lblAlgn val="ctr"/>
        <c:lblOffset val="100"/>
        <c:noMultiLvlLbl val="0"/>
      </c:catAx>
      <c:valAx>
        <c:axId val="-1486176528"/>
        <c:scaling>
          <c:orientation val="minMax"/>
          <c:max val="4"/>
          <c:min val="0"/>
        </c:scaling>
        <c:delete val="1"/>
        <c:axPos val="l"/>
        <c:numFmt formatCode="General" sourceLinked="1"/>
        <c:majorTickMark val="out"/>
        <c:minorTickMark val="none"/>
        <c:tickLblPos val="nextTo"/>
        <c:crossAx val="-1486181968"/>
        <c:crosses val="autoZero"/>
        <c:crossBetween val="between"/>
      </c:valAx>
      <c:spPr>
        <a:noFill/>
        <a:ln>
          <a:noFill/>
        </a:ln>
        <a:effectLst/>
      </c:spPr>
    </c:plotArea>
    <c:legend>
      <c:legendPos val="r"/>
      <c:legendEntry>
        <c:idx val="0"/>
        <c:delete val="1"/>
      </c:legendEntry>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egendEntry>
        <c:idx val="11"/>
        <c:delete val="1"/>
      </c:legendEntry>
      <c:legendEntry>
        <c:idx val="12"/>
        <c:delete val="1"/>
      </c:legendEntry>
      <c:legendEntry>
        <c:idx val="13"/>
        <c:delete val="1"/>
      </c:legendEntry>
      <c:legendEntry>
        <c:idx val="14"/>
        <c:delete val="1"/>
      </c:legendEntry>
      <c:legendEntry>
        <c:idx val="15"/>
        <c:delete val="1"/>
      </c:legendEntry>
      <c:layout>
        <c:manualLayout>
          <c:xMode val="edge"/>
          <c:yMode val="edge"/>
          <c:x val="0.89919856009320254"/>
          <c:y val="2.3788533528633676E-2"/>
          <c:w val="9.3097037713435235E-2"/>
          <c:h val="0.1099064893372363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38098</xdr:rowOff>
    </xdr:from>
    <xdr:to>
      <xdr:col>11</xdr:col>
      <xdr:colOff>715762</xdr:colOff>
      <xdr:row>44</xdr:row>
      <xdr:rowOff>38099</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314333</xdr:colOff>
      <xdr:row>21</xdr:row>
      <xdr:rowOff>95546</xdr:rowOff>
    </xdr:from>
    <xdr:ext cx="264560" cy="2038122"/>
    <xdr:sp macro="" textlink="">
      <xdr:nvSpPr>
        <xdr:cNvPr id="3" name="Textfeld 2">
          <a:extLst>
            <a:ext uri="{FF2B5EF4-FFF2-40B4-BE49-F238E27FC236}">
              <a16:creationId xmlns:a16="http://schemas.microsoft.com/office/drawing/2014/main" id="{00000000-0008-0000-0300-000003000000}"/>
            </a:ext>
          </a:extLst>
        </xdr:cNvPr>
        <xdr:cNvSpPr txBox="1"/>
      </xdr:nvSpPr>
      <xdr:spPr>
        <a:xfrm rot="16200000">
          <a:off x="189552" y="5049502"/>
          <a:ext cx="203812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b="1" i="0" u="none" strike="noStrike">
              <a:solidFill>
                <a:schemeClr val="tx1"/>
              </a:solidFill>
              <a:effectLst/>
              <a:latin typeface="+mn-lt"/>
              <a:ea typeface="+mn-ea"/>
              <a:cs typeface="+mn-cs"/>
            </a:rPr>
            <a:t>Betroffenheit </a:t>
          </a:r>
          <a:r>
            <a:rPr lang="de-DE" sz="1100" b="1" i="0" u="none" strike="noStrike" baseline="0">
              <a:solidFill>
                <a:schemeClr val="tx1"/>
              </a:solidFill>
              <a:effectLst/>
              <a:latin typeface="+mn-lt"/>
              <a:ea typeface="+mn-ea"/>
              <a:cs typeface="+mn-cs"/>
            </a:rPr>
            <a:t> des Stakeholders</a:t>
          </a:r>
          <a:endParaRPr lang="de-DE" sz="1100"/>
        </a:p>
      </xdr:txBody>
    </xdr:sp>
    <xdr:clientData/>
  </xdr:oneCellAnchor>
  <xdr:oneCellAnchor>
    <xdr:from>
      <xdr:col>5</xdr:col>
      <xdr:colOff>237177</xdr:colOff>
      <xdr:row>41</xdr:row>
      <xdr:rowOff>125077</xdr:rowOff>
    </xdr:from>
    <xdr:ext cx="2404889" cy="264560"/>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4047177" y="8002252"/>
          <a:ext cx="24048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b="1" i="0" u="none" strike="noStrike">
              <a:solidFill>
                <a:schemeClr val="tx1"/>
              </a:solidFill>
              <a:effectLst/>
              <a:latin typeface="+mn-lt"/>
              <a:ea typeface="+mn-ea"/>
              <a:cs typeface="+mn-cs"/>
            </a:rPr>
            <a:t>Macht und Einfluss </a:t>
          </a:r>
          <a:r>
            <a:rPr lang="de-DE" sz="1100" b="1" i="0" u="none" strike="noStrike" baseline="0">
              <a:solidFill>
                <a:schemeClr val="tx1"/>
              </a:solidFill>
              <a:effectLst/>
              <a:latin typeface="+mn-lt"/>
              <a:ea typeface="+mn-ea"/>
              <a:cs typeface="+mn-cs"/>
            </a:rPr>
            <a:t>des Stakeholders</a:t>
          </a:r>
          <a:endParaRPr lang="de-DE" sz="1100"/>
        </a:p>
      </xdr:txBody>
    </xdr:sp>
    <xdr:clientData/>
  </xdr:oneCellAnchor>
  <xdr:oneCellAnchor>
    <xdr:from>
      <xdr:col>8</xdr:col>
      <xdr:colOff>503877</xdr:colOff>
      <xdr:row>7</xdr:row>
      <xdr:rowOff>172702</xdr:rowOff>
    </xdr:from>
    <xdr:ext cx="1714315" cy="264560"/>
    <xdr:sp macro="" textlink="">
      <xdr:nvSpPr>
        <xdr:cNvPr id="5" name="Textfeld 4">
          <a:extLst>
            <a:ext uri="{FF2B5EF4-FFF2-40B4-BE49-F238E27FC236}">
              <a16:creationId xmlns:a16="http://schemas.microsoft.com/office/drawing/2014/main" id="{00000000-0008-0000-0300-000005000000}"/>
            </a:ext>
          </a:extLst>
        </xdr:cNvPr>
        <xdr:cNvSpPr txBox="1"/>
      </xdr:nvSpPr>
      <xdr:spPr>
        <a:xfrm>
          <a:off x="6599877" y="1572877"/>
          <a:ext cx="17143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b="1" i="0" u="none" strike="noStrike">
              <a:solidFill>
                <a:schemeClr val="tx1"/>
              </a:solidFill>
              <a:effectLst/>
              <a:latin typeface="+mn-lt"/>
              <a:ea typeface="+mn-ea"/>
              <a:cs typeface="+mn-cs"/>
            </a:rPr>
            <a:t>Haltung </a:t>
          </a:r>
          <a:r>
            <a:rPr lang="de-DE" sz="1100" b="1" i="0" u="none" strike="noStrike" baseline="0">
              <a:solidFill>
                <a:schemeClr val="tx1"/>
              </a:solidFill>
              <a:effectLst/>
              <a:latin typeface="+mn-lt"/>
              <a:ea typeface="+mn-ea"/>
              <a:cs typeface="+mn-cs"/>
            </a:rPr>
            <a:t>des Stakeholders:</a:t>
          </a:r>
          <a:endParaRPr lang="de-DE" sz="1100"/>
        </a:p>
      </xdr:txBody>
    </xdr:sp>
    <xdr:clientData/>
  </xdr:oneCellAnchor>
  <xdr:oneCellAnchor>
    <xdr:from>
      <xdr:col>1</xdr:col>
      <xdr:colOff>568168</xdr:colOff>
      <xdr:row>14</xdr:row>
      <xdr:rowOff>163095</xdr:rowOff>
    </xdr:from>
    <xdr:ext cx="233205" cy="4398576"/>
    <xdr:sp macro="" textlink="">
      <xdr:nvSpPr>
        <xdr:cNvPr id="6" name="Textfeld 5">
          <a:extLst>
            <a:ext uri="{FF2B5EF4-FFF2-40B4-BE49-F238E27FC236}">
              <a16:creationId xmlns:a16="http://schemas.microsoft.com/office/drawing/2014/main" id="{00000000-0008-0000-0300-000006000000}"/>
            </a:ext>
          </a:extLst>
        </xdr:cNvPr>
        <xdr:cNvSpPr txBox="1"/>
      </xdr:nvSpPr>
      <xdr:spPr>
        <a:xfrm rot="16200000">
          <a:off x="-752517" y="4979455"/>
          <a:ext cx="4398576"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de-DE" sz="900" b="0" i="0" u="none" strike="noStrike">
              <a:solidFill>
                <a:schemeClr val="tx1"/>
              </a:solidFill>
              <a:effectLst/>
              <a:latin typeface="+mn-lt"/>
              <a:ea typeface="+mn-ea"/>
              <a:cs typeface="+mn-cs"/>
            </a:rPr>
            <a:t>gering</a:t>
          </a:r>
          <a:r>
            <a:rPr lang="de-DE" sz="900" b="0" i="0" u="none" strike="noStrike" baseline="0">
              <a:solidFill>
                <a:schemeClr val="tx1"/>
              </a:solidFill>
              <a:effectLst/>
              <a:latin typeface="+mn-lt"/>
              <a:ea typeface="+mn-ea"/>
              <a:cs typeface="+mn-cs"/>
            </a:rPr>
            <a:t>                                      mittel                                        hoch                                    sehr hoch</a:t>
          </a:r>
          <a:endParaRPr lang="de-DE" sz="900" b="0"/>
        </a:p>
      </xdr:txBody>
    </xdr:sp>
    <xdr:clientData/>
  </xdr:oneCellAnchor>
  <xdr:twoCellAnchor editAs="absolute">
    <xdr:from>
      <xdr:col>12</xdr:col>
      <xdr:colOff>95250</xdr:colOff>
      <xdr:row>13</xdr:row>
      <xdr:rowOff>104775</xdr:rowOff>
    </xdr:from>
    <xdr:to>
      <xdr:col>14</xdr:col>
      <xdr:colOff>400050</xdr:colOff>
      <xdr:row>26</xdr:row>
      <xdr:rowOff>152400</xdr:rowOff>
    </xdr:to>
    <mc:AlternateContent xmlns:mc="http://schemas.openxmlformats.org/markup-compatibility/2006" xmlns:sle15="http://schemas.microsoft.com/office/drawing/2012/slicer">
      <mc:Choice Requires="sle15">
        <xdr:graphicFrame macro="">
          <xdr:nvGraphicFramePr>
            <xdr:cNvPr id="7" name="Haltung &#10;    (pos./neg.)">
              <a:extLst>
                <a:ext uri="{FF2B5EF4-FFF2-40B4-BE49-F238E27FC236}">
                  <a16:creationId xmlns:a16="http://schemas.microsoft.com/office/drawing/2014/main" id="{18E219D2-0444-4905-87EB-F26AABBCDD83}"/>
                </a:ext>
              </a:extLst>
            </xdr:cNvPr>
            <xdr:cNvGraphicFramePr/>
          </xdr:nvGraphicFramePr>
          <xdr:xfrm>
            <a:off x="0" y="0"/>
            <a:ext cx="0" cy="0"/>
          </xdr:xfrm>
          <a:graphic>
            <a:graphicData uri="http://schemas.microsoft.com/office/drawing/2010/slicer">
              <sle:slicer xmlns:sle="http://schemas.microsoft.com/office/drawing/2010/slicer" name="Haltung &#10;    (pos./neg.)"/>
            </a:graphicData>
          </a:graphic>
        </xdr:graphicFrame>
      </mc:Choice>
      <mc:Fallback xmlns="">
        <xdr:sp macro="" textlink="">
          <xdr:nvSpPr>
            <xdr:cNvPr id="0" name=""/>
            <xdr:cNvSpPr>
              <a:spLocks noTextEdit="1"/>
            </xdr:cNvSpPr>
          </xdr:nvSpPr>
          <xdr:spPr>
            <a:xfrm>
              <a:off x="9239250" y="2647950"/>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Haltung_______pos._neg." xr10:uid="{C700EFC1-A0AA-446D-8A68-665C29427A33}" sourceName="Haltung _x000a_    (pos./neg.)">
  <extLst>
    <x:ext xmlns:x15="http://schemas.microsoft.com/office/spreadsheetml/2010/11/main" uri="{2F2917AC-EB37-4324-AD4E-5DD8C200BD13}">
      <x15:tableSlicerCache tableId="2"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altung _x000a_    (pos./neg.)" xr10:uid="{5A4F7021-7AC3-4DB5-8EE2-0183F5F645BA}" cache="Datenschnitt_Haltung_______pos._neg." caption="Haltung _x000a_    (pos./neg.)"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Tabelle3" displayName="Tabelle3" ref="B10:F25" totalsRowShown="0">
  <autoFilter ref="B10:F25" xr:uid="{00000000-0009-0000-0100-000005000000}"/>
  <tableColumns count="5">
    <tableColumn id="1" xr3:uid="{00000000-0010-0000-0000-000001000000}" name="Version" dataDxfId="52"/>
    <tableColumn id="2" xr3:uid="{00000000-0010-0000-0000-000002000000}" name="Datum" dataDxfId="51"/>
    <tableColumn id="3" xr3:uid="{00000000-0010-0000-0000-000003000000}" name="Name" dataDxfId="50"/>
    <tableColumn id="4" xr3:uid="{00000000-0010-0000-0000-000004000000}" name="Änderung" dataDxfId="49"/>
    <tableColumn id="5" xr3:uid="{00000000-0010-0000-0000-000005000000}" name="Status" dataDxfId="48"/>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le13" displayName="Tabelle13" ref="B9:V22" totalsRowCount="1" headerRowDxfId="47" dataDxfId="45" totalsRowDxfId="43" headerRowBorderDxfId="46" tableBorderDxfId="44" totalsRowBorderDxfId="42">
  <autoFilter ref="B9:V21" xr:uid="{00000000-0009-0000-0100-000002000000}"/>
  <sortState xmlns:xlrd2="http://schemas.microsoft.com/office/spreadsheetml/2017/richdata2" ref="B10:V21">
    <sortCondition ref="B9:B21"/>
  </sortState>
  <tableColumns count="21">
    <tableColumn id="1" xr3:uid="{00000000-0010-0000-0100-000001000000}" name="Nr." totalsRowLabel="Ergebnis" dataDxfId="41" totalsRowDxfId="40"/>
    <tableColumn id="2" xr3:uid="{00000000-0010-0000-0100-000002000000}" name="Stakeholder_x000a__x000a_" dataDxfId="39" totalsRowDxfId="38"/>
    <tableColumn id="3" xr3:uid="{00000000-0010-0000-0100-000003000000}" name="Kontaktinformation_x000a__x000a_" dataDxfId="37" totalsRowDxfId="36"/>
    <tableColumn id="4" xr3:uid="{00000000-0010-0000-0100-000004000000}" name="Interessen_x000a__x000a_" dataDxfId="35" totalsRowDxfId="34"/>
    <tableColumn id="10" xr3:uid="{00000000-0010-0000-0100-00000A000000}" name="Erwartungen / Befürchtungen des Stakeholders gegenüber dem Projekt" dataDxfId="33" totalsRowDxfId="32"/>
    <tableColumn id="11" xr3:uid="{00000000-0010-0000-0100-00000B000000}" name="Erwartungen / Befürchtungen des Projektes gegenüber dem Stakeholder" dataDxfId="31" totalsRowDxfId="30"/>
    <tableColumn id="9" xr3:uid="{00000000-0010-0000-0100-000009000000}" name="Betroffenheit_x000a_" dataDxfId="29" totalsRowDxfId="28"/>
    <tableColumn id="5" xr3:uid="{00000000-0010-0000-0100-000005000000}" name="Macht / _x000a_        Einfluss" dataDxfId="27" totalsRowDxfId="26"/>
    <tableColumn id="6" xr3:uid="{00000000-0010-0000-0100-000006000000}" name="Haltung _x000a_    (pos./neg.)" dataDxfId="25" totalsRowDxfId="24"/>
    <tableColumn id="8" xr3:uid="{00000000-0010-0000-0100-000008000000}" name="Auswirkungen auf _x000a_…_x000a_" dataDxfId="23" totalsRowDxfId="22"/>
    <tableColumn id="7" xr3:uid="{00000000-0010-0000-0100-000007000000}" name="Gründe / Ursachen _x000a_…_x000a_" dataDxfId="21" totalsRowDxfId="20"/>
    <tableColumn id="12" xr3:uid="{00000000-0010-0000-0100-00000C000000}" name="Strategie_x000a__x000a_" dataDxfId="19" totalsRowDxfId="18"/>
    <tableColumn id="13" xr3:uid="{00000000-0010-0000-0100-00000D000000}" name="Stärken / Schwächen des Stakeholders" dataDxfId="17" totalsRowDxfId="16"/>
    <tableColumn id="14" xr3:uid="{00000000-0010-0000-0100-00000E000000}" name="Maßnahmen zur Förderung / Abschwächung" dataDxfId="15" totalsRowDxfId="14"/>
    <tableColumn id="15" xr3:uid="{00000000-0010-0000-0100-00000F000000}" name="Aufwand / Kosten_x000a_" totalsRowFunction="sum" dataDxfId="13" totalsRowDxfId="12"/>
    <tableColumn id="16" xr3:uid="{00000000-0010-0000-0100-000010000000}" name="Verantwortlich_x000a__x000a_" dataDxfId="11" totalsRowDxfId="10"/>
    <tableColumn id="17" xr3:uid="{00000000-0010-0000-0100-000011000000}" name="Y-Achse" dataDxfId="9" totalsRowDxfId="8">
      <calculatedColumnFormula>VLOOKUP(Tabelle13[[#This Row],[Betroffenheit
]],rngBetroffenheit,2,FALSE)-COUNTIFS($H$10:Tabelle13[[#This Row],[Betroffenheit
]],Tabelle13[[#This Row],[Betroffenheit
]],$I$10:Tabelle13[[#This Row],[Macht / 
        Einfluss]],Tabelle13[[#This Row],[Macht / 
        Einfluss]])/Hilfstabellen!$K$3</calculatedColumnFormula>
    </tableColumn>
    <tableColumn id="18" xr3:uid="{00000000-0010-0000-0100-000012000000}" name="positiv" dataDxfId="7" totalsRowDxfId="6">
      <calculatedColumnFormula>IF(Tabelle13[[#This Row],[Haltung 
    (pos./neg.)]]=Tabelle13[[#Headers],[positiv]],Tabelle13[[#This Row],[Y-Achse]],#N/A)</calculatedColumnFormula>
    </tableColumn>
    <tableColumn id="19" xr3:uid="{00000000-0010-0000-0100-000013000000}" name="neutral" dataDxfId="5" totalsRowDxfId="4">
      <calculatedColumnFormula>IF(Tabelle13[[#This Row],[Haltung 
    (pos./neg.)]]=Tabelle13[[#Headers],[neutral]],Tabelle13[[#This Row],[Y-Achse]],#N/A)</calculatedColumnFormula>
    </tableColumn>
    <tableColumn id="20" xr3:uid="{00000000-0010-0000-0100-000014000000}" name="negativ" dataDxfId="3" totalsRowDxfId="2">
      <calculatedColumnFormula>IF(Tabelle13[[#This Row],[Haltung 
    (pos./neg.)]]=Tabelle13[[#Headers],[negativ]],Tabelle13[[#This Row],[Y-Achse]],#N/A)</calculatedColumnFormula>
    </tableColumn>
    <tableColumn id="21" xr3:uid="{00000000-0010-0000-0100-000015000000}" name="x-Achse" dataDxfId="1" totalsRowDxfId="0">
      <calculatedColumnFormula>VLOOKUP(Tabelle13[[#This Row],[Macht / 
        Einfluss]],rngMacht,2,FALSE)-0.4</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abelle1" displayName="Tabelle1" ref="B2:C6" totalsRowShown="0">
  <autoFilter ref="B2:C6" xr:uid="{00000000-0009-0000-0100-000001000000}"/>
  <tableColumns count="2">
    <tableColumn id="1" xr3:uid="{00000000-0010-0000-0200-000001000000}" name="Bewertung"/>
    <tableColumn id="2" xr3:uid="{00000000-0010-0000-0200-000002000000}" name="in Zahl"/>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abelle14" displayName="Tabelle14" ref="E2:F6" totalsRowShown="0">
  <autoFilter ref="E2:F6" xr:uid="{00000000-0009-0000-0100-000003000000}"/>
  <tableColumns count="2">
    <tableColumn id="1" xr3:uid="{00000000-0010-0000-0300-000001000000}" name="Bewertung"/>
    <tableColumn id="2" xr3:uid="{00000000-0010-0000-0300-000002000000}" name="in Zahl"/>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Tabelle4" displayName="Tabelle4" ref="H2:I5" totalsRowShown="0">
  <autoFilter ref="H2:I5" xr:uid="{00000000-0009-0000-0100-000004000000}"/>
  <tableColumns count="2">
    <tableColumn id="1" xr3:uid="{00000000-0010-0000-0400-000001000000}" name="Bewertung"/>
    <tableColumn id="2" xr3:uid="{00000000-0010-0000-0400-000002000000}" name="in Zahlen"/>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elle6" displayName="Tabelle6" ref="B11:R15" totalsRowShown="0">
  <autoFilter ref="B11:R15" xr:uid="{00000000-0009-0000-0100-000006000000}"/>
  <tableColumns count="17">
    <tableColumn id="1" xr3:uid="{00000000-0010-0000-0500-000001000000}" name="Macht"/>
    <tableColumn id="2" xr3:uid="{00000000-0010-0000-0500-000002000000}" name="B1"/>
    <tableColumn id="3" xr3:uid="{00000000-0010-0000-0500-000003000000}" name="B2"/>
    <tableColumn id="4" xr3:uid="{00000000-0010-0000-0500-000004000000}" name="B3"/>
    <tableColumn id="5" xr3:uid="{00000000-0010-0000-0500-000005000000}" name="B4"/>
    <tableColumn id="6" xr3:uid="{00000000-0010-0000-0500-000006000000}" name="B5"/>
    <tableColumn id="7" xr3:uid="{00000000-0010-0000-0500-000007000000}" name="B6"/>
    <tableColumn id="8" xr3:uid="{00000000-0010-0000-0500-000008000000}" name="B7"/>
    <tableColumn id="9" xr3:uid="{00000000-0010-0000-0500-000009000000}" name="B8"/>
    <tableColumn id="10" xr3:uid="{00000000-0010-0000-0500-00000A000000}" name="B9"/>
    <tableColumn id="11" xr3:uid="{00000000-0010-0000-0500-00000B000000}" name="B10"/>
    <tableColumn id="12" xr3:uid="{00000000-0010-0000-0500-00000C000000}" name="B11"/>
    <tableColumn id="13" xr3:uid="{00000000-0010-0000-0500-00000D000000}" name="B12"/>
    <tableColumn id="14" xr3:uid="{00000000-0010-0000-0500-00000E000000}" name="B13"/>
    <tableColumn id="15" xr3:uid="{00000000-0010-0000-0500-00000F000000}" name="B14"/>
    <tableColumn id="16" xr3:uid="{00000000-0010-0000-0500-000010000000}" name="B15"/>
    <tableColumn id="17" xr3:uid="{00000000-0010-0000-0500-000011000000}" name="B16"/>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microsoft.com/office/2007/relationships/slicer" Target="../slicers/slicer1.xml"/></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I53"/>
  <sheetViews>
    <sheetView tabSelected="1" zoomScaleNormal="100" workbookViewId="0"/>
  </sheetViews>
  <sheetFormatPr baseColWidth="10" defaultColWidth="9.1328125" defaultRowHeight="14.25" x14ac:dyDescent="0.45"/>
  <cols>
    <col min="1" max="1" width="6.3984375" customWidth="1"/>
    <col min="2" max="2" width="8" customWidth="1"/>
    <col min="3" max="3" width="25.59765625" style="1" customWidth="1"/>
    <col min="4" max="4" width="9.59765625" customWidth="1"/>
    <col min="5" max="5" width="14.73046875" customWidth="1"/>
    <col min="6" max="6" width="30.3984375" customWidth="1"/>
    <col min="7" max="8" width="25.73046875" customWidth="1"/>
  </cols>
  <sheetData>
    <row r="1" spans="1:5" x14ac:dyDescent="0.45">
      <c r="A1" t="s">
        <v>139</v>
      </c>
    </row>
    <row r="3" spans="1:5" ht="18" x14ac:dyDescent="0.55000000000000004">
      <c r="B3" s="2" t="s">
        <v>2</v>
      </c>
      <c r="E3" s="2" t="s">
        <v>90</v>
      </c>
    </row>
    <row r="4" spans="1:5" x14ac:dyDescent="0.45">
      <c r="C4" s="1" t="s">
        <v>7</v>
      </c>
      <c r="E4" t="s">
        <v>128</v>
      </c>
    </row>
    <row r="5" spans="1:5" x14ac:dyDescent="0.45">
      <c r="C5" t="s">
        <v>129</v>
      </c>
      <c r="E5" t="s">
        <v>130</v>
      </c>
    </row>
    <row r="6" spans="1:5" x14ac:dyDescent="0.45">
      <c r="C6"/>
    </row>
    <row r="8" spans="1:5" ht="18" x14ac:dyDescent="0.55000000000000004">
      <c r="B8" s="2" t="s">
        <v>140</v>
      </c>
    </row>
    <row r="9" spans="1:5" x14ac:dyDescent="0.45">
      <c r="C9" t="s">
        <v>122</v>
      </c>
    </row>
    <row r="10" spans="1:5" x14ac:dyDescent="0.45">
      <c r="C10" t="s">
        <v>121</v>
      </c>
    </row>
    <row r="11" spans="1:5" x14ac:dyDescent="0.45">
      <c r="C11" t="s">
        <v>123</v>
      </c>
    </row>
    <row r="12" spans="1:5" x14ac:dyDescent="0.45">
      <c r="C12" t="s">
        <v>124</v>
      </c>
    </row>
    <row r="13" spans="1:5" x14ac:dyDescent="0.45">
      <c r="C13" t="s">
        <v>125</v>
      </c>
    </row>
    <row r="14" spans="1:5" x14ac:dyDescent="0.45">
      <c r="C14" t="s">
        <v>126</v>
      </c>
    </row>
    <row r="15" spans="1:5" x14ac:dyDescent="0.45">
      <c r="C15" t="s">
        <v>127</v>
      </c>
    </row>
    <row r="16" spans="1:5" x14ac:dyDescent="0.45">
      <c r="C16" t="s">
        <v>3</v>
      </c>
    </row>
    <row r="17" spans="2:9" x14ac:dyDescent="0.45">
      <c r="C17"/>
    </row>
    <row r="18" spans="2:9" ht="18" x14ac:dyDescent="0.55000000000000004">
      <c r="B18" s="2" t="s">
        <v>141</v>
      </c>
    </row>
    <row r="19" spans="2:9" x14ac:dyDescent="0.45">
      <c r="B19" s="1"/>
      <c r="C19" t="s">
        <v>116</v>
      </c>
    </row>
    <row r="20" spans="2:9" x14ac:dyDescent="0.45">
      <c r="B20" s="1"/>
      <c r="C20" t="s">
        <v>117</v>
      </c>
    </row>
    <row r="21" spans="2:9" x14ac:dyDescent="0.45">
      <c r="B21" s="1"/>
      <c r="C21" t="s">
        <v>118</v>
      </c>
    </row>
    <row r="22" spans="2:9" x14ac:dyDescent="0.45">
      <c r="B22" s="1"/>
      <c r="C22" t="s">
        <v>119</v>
      </c>
    </row>
    <row r="23" spans="2:9" x14ac:dyDescent="0.45">
      <c r="B23" s="1"/>
      <c r="C23" t="s">
        <v>120</v>
      </c>
    </row>
    <row r="25" spans="2:9" ht="18" x14ac:dyDescent="0.55000000000000004">
      <c r="B25" s="2" t="s">
        <v>142</v>
      </c>
      <c r="C25"/>
    </row>
    <row r="26" spans="2:9" x14ac:dyDescent="0.45">
      <c r="C26" t="s">
        <v>4</v>
      </c>
      <c r="D26" t="s">
        <v>143</v>
      </c>
    </row>
    <row r="27" spans="2:9" x14ac:dyDescent="0.45">
      <c r="C27" t="s">
        <v>91</v>
      </c>
      <c r="D27" t="s">
        <v>94</v>
      </c>
    </row>
    <row r="28" spans="2:9" x14ac:dyDescent="0.45">
      <c r="C28" t="s">
        <v>97</v>
      </c>
      <c r="D28" t="s">
        <v>96</v>
      </c>
    </row>
    <row r="29" spans="2:9" x14ac:dyDescent="0.45">
      <c r="C29" t="s">
        <v>98</v>
      </c>
      <c r="D29" t="s">
        <v>95</v>
      </c>
    </row>
    <row r="30" spans="2:9" x14ac:dyDescent="0.45">
      <c r="C30" t="s">
        <v>92</v>
      </c>
      <c r="I30" s="1"/>
    </row>
    <row r="31" spans="2:9" x14ac:dyDescent="0.45">
      <c r="C31" t="s">
        <v>93</v>
      </c>
      <c r="I31" s="1"/>
    </row>
    <row r="32" spans="2:9" x14ac:dyDescent="0.45">
      <c r="C32" t="s">
        <v>99</v>
      </c>
      <c r="D32" t="s">
        <v>115</v>
      </c>
      <c r="I32" s="1"/>
    </row>
    <row r="33" spans="3:9" x14ac:dyDescent="0.45">
      <c r="C33" t="s">
        <v>100</v>
      </c>
      <c r="D33" t="s">
        <v>114</v>
      </c>
      <c r="I33" s="1"/>
    </row>
    <row r="34" spans="3:9" x14ac:dyDescent="0.45">
      <c r="C34" s="1" t="s">
        <v>101</v>
      </c>
      <c r="D34" t="s">
        <v>113</v>
      </c>
      <c r="I34" s="1"/>
    </row>
    <row r="35" spans="3:9" x14ac:dyDescent="0.45">
      <c r="C35" t="s">
        <v>102</v>
      </c>
      <c r="D35" t="s">
        <v>144</v>
      </c>
    </row>
    <row r="36" spans="3:9" x14ac:dyDescent="0.45">
      <c r="C36" t="s">
        <v>103</v>
      </c>
      <c r="D36" t="s">
        <v>112</v>
      </c>
    </row>
    <row r="37" spans="3:9" x14ac:dyDescent="0.45">
      <c r="C37" t="s">
        <v>6</v>
      </c>
      <c r="D37" t="s">
        <v>110</v>
      </c>
    </row>
    <row r="38" spans="3:9" x14ac:dyDescent="0.45">
      <c r="C38" t="s">
        <v>104</v>
      </c>
      <c r="F38" t="s">
        <v>145</v>
      </c>
    </row>
    <row r="39" spans="3:9" x14ac:dyDescent="0.45">
      <c r="C39" t="s">
        <v>105</v>
      </c>
      <c r="F39" t="s">
        <v>109</v>
      </c>
    </row>
    <row r="40" spans="3:9" x14ac:dyDescent="0.45">
      <c r="C40" t="s">
        <v>106</v>
      </c>
      <c r="D40" t="s">
        <v>108</v>
      </c>
    </row>
    <row r="41" spans="3:9" x14ac:dyDescent="0.45">
      <c r="C41" t="s">
        <v>5</v>
      </c>
      <c r="D41" t="s">
        <v>107</v>
      </c>
    </row>
    <row r="43" spans="3:9" x14ac:dyDescent="0.45">
      <c r="C43"/>
    </row>
    <row r="44" spans="3:9" x14ac:dyDescent="0.45">
      <c r="C44"/>
    </row>
    <row r="45" spans="3:9" x14ac:dyDescent="0.45">
      <c r="C45"/>
    </row>
    <row r="46" spans="3:9" x14ac:dyDescent="0.45">
      <c r="C46"/>
    </row>
    <row r="47" spans="3:9" x14ac:dyDescent="0.45">
      <c r="C47"/>
    </row>
    <row r="48" spans="3:9" x14ac:dyDescent="0.45">
      <c r="C48"/>
    </row>
    <row r="49" spans="3:3" x14ac:dyDescent="0.45">
      <c r="C49"/>
    </row>
    <row r="50" spans="3:3" x14ac:dyDescent="0.45">
      <c r="C50"/>
    </row>
    <row r="51" spans="3:3" x14ac:dyDescent="0.45">
      <c r="C51"/>
    </row>
    <row r="52" spans="3:3" x14ac:dyDescent="0.45">
      <c r="C52"/>
    </row>
    <row r="53" spans="3:3" x14ac:dyDescent="0.45">
      <c r="C53"/>
    </row>
  </sheetData>
  <dataValidations disablePrompts="1" count="1">
    <dataValidation type="list" allowBlank="1" showInputMessage="1" showErrorMessage="1" sqref="I30:I34" xr:uid="{00000000-0002-0000-0000-000000000000}">
      <formula1>"neutral,partizipativ,kommunikativ,diskursiv,reprässiv"</formula1>
    </dataValidation>
  </dataValidations>
  <pageMargins left="0.19685039370078741" right="0.23622047244094491" top="0.78740157480314965" bottom="0.19685039370078741" header="0.19685039370078741" footer="0.19685039370078741"/>
  <pageSetup paperSize="9" scale="47" orientation="portrait" horizontalDpi="4294967293" r:id="rId1"/>
  <headerFooter>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pageSetUpPr fitToPage="1"/>
  </sheetPr>
  <dimension ref="B2:F65"/>
  <sheetViews>
    <sheetView zoomScale="110" zoomScaleNormal="110" workbookViewId="0"/>
  </sheetViews>
  <sheetFormatPr baseColWidth="10" defaultColWidth="9.1328125" defaultRowHeight="14.25" x14ac:dyDescent="0.45"/>
  <cols>
    <col min="1" max="1" width="11.1328125" customWidth="1"/>
    <col min="2" max="2" width="14.59765625" customWidth="1"/>
    <col min="3" max="3" width="14.86328125" style="1" customWidth="1"/>
    <col min="4" max="4" width="22.1328125" customWidth="1"/>
    <col min="5" max="5" width="57.73046875" customWidth="1"/>
    <col min="6" max="6" width="12.265625" customWidth="1"/>
    <col min="7" max="12" width="11.1328125" customWidth="1"/>
  </cols>
  <sheetData>
    <row r="2" spans="2:6" ht="14.65" thickBot="1" x14ac:dyDescent="0.5"/>
    <row r="3" spans="2:6" ht="18" x14ac:dyDescent="0.55000000000000004">
      <c r="B3" s="5" t="s">
        <v>14</v>
      </c>
      <c r="C3" s="6"/>
      <c r="D3" s="7"/>
      <c r="E3" s="7"/>
      <c r="F3" s="8"/>
    </row>
    <row r="4" spans="2:6" x14ac:dyDescent="0.45">
      <c r="B4" s="9" t="s">
        <v>15</v>
      </c>
      <c r="C4" s="10"/>
      <c r="D4" s="11" t="s">
        <v>9</v>
      </c>
      <c r="E4" s="11"/>
      <c r="F4" s="12"/>
    </row>
    <row r="5" spans="2:6" x14ac:dyDescent="0.45">
      <c r="B5" s="9" t="s">
        <v>16</v>
      </c>
      <c r="C5" s="10"/>
      <c r="D5" s="11" t="s">
        <v>17</v>
      </c>
      <c r="E5" s="11"/>
      <c r="F5" s="12"/>
    </row>
    <row r="6" spans="2:6" x14ac:dyDescent="0.45">
      <c r="B6" s="9" t="s">
        <v>18</v>
      </c>
      <c r="C6" s="10"/>
      <c r="D6" s="11" t="s">
        <v>19</v>
      </c>
      <c r="E6" s="11"/>
      <c r="F6" s="12"/>
    </row>
    <row r="7" spans="2:6" ht="14.65" thickBot="1" x14ac:dyDescent="0.5">
      <c r="B7" s="13" t="s">
        <v>20</v>
      </c>
      <c r="C7" s="14"/>
      <c r="D7" s="15"/>
      <c r="E7" s="15"/>
      <c r="F7" s="16"/>
    </row>
    <row r="9" spans="2:6" ht="18" x14ac:dyDescent="0.55000000000000004">
      <c r="B9" s="2" t="s">
        <v>8</v>
      </c>
      <c r="C9"/>
    </row>
    <row r="10" spans="2:6" x14ac:dyDescent="0.45">
      <c r="B10" t="s">
        <v>10</v>
      </c>
      <c r="C10" t="s">
        <v>11</v>
      </c>
      <c r="D10" t="s">
        <v>12</v>
      </c>
      <c r="E10" t="s">
        <v>13</v>
      </c>
      <c r="F10" t="s">
        <v>1</v>
      </c>
    </row>
    <row r="11" spans="2:6" x14ac:dyDescent="0.45">
      <c r="B11" s="3" t="s">
        <v>21</v>
      </c>
      <c r="C11" s="17">
        <v>42806</v>
      </c>
      <c r="D11" t="s">
        <v>22</v>
      </c>
      <c r="E11" s="18" t="s">
        <v>23</v>
      </c>
      <c r="F11" s="4" t="s">
        <v>24</v>
      </c>
    </row>
    <row r="12" spans="2:6" ht="28.5" x14ac:dyDescent="0.45">
      <c r="B12" s="3" t="s">
        <v>25</v>
      </c>
      <c r="C12" s="17">
        <v>42815</v>
      </c>
      <c r="D12" t="s">
        <v>22</v>
      </c>
      <c r="E12" s="18" t="s">
        <v>26</v>
      </c>
      <c r="F12" s="4" t="s">
        <v>24</v>
      </c>
    </row>
    <row r="13" spans="2:6" ht="28.5" x14ac:dyDescent="0.45">
      <c r="B13" s="3" t="s">
        <v>27</v>
      </c>
      <c r="C13" s="17">
        <v>42822</v>
      </c>
      <c r="D13" t="s">
        <v>19</v>
      </c>
      <c r="E13" s="18" t="s">
        <v>28</v>
      </c>
      <c r="F13" s="4" t="s">
        <v>24</v>
      </c>
    </row>
    <row r="14" spans="2:6" x14ac:dyDescent="0.45">
      <c r="B14" s="3" t="s">
        <v>29</v>
      </c>
      <c r="C14" s="17">
        <v>42824</v>
      </c>
      <c r="D14" t="s">
        <v>22</v>
      </c>
      <c r="E14" s="18" t="s">
        <v>30</v>
      </c>
      <c r="F14" s="4" t="s">
        <v>24</v>
      </c>
    </row>
    <row r="15" spans="2:6" ht="28.5" x14ac:dyDescent="0.45">
      <c r="B15" s="3" t="s">
        <v>31</v>
      </c>
      <c r="C15" s="17">
        <v>42835</v>
      </c>
      <c r="D15" t="s">
        <v>19</v>
      </c>
      <c r="E15" s="18" t="s">
        <v>32</v>
      </c>
      <c r="F15" s="4" t="s">
        <v>33</v>
      </c>
    </row>
    <row r="16" spans="2:6" ht="18" x14ac:dyDescent="0.55000000000000004">
      <c r="B16" s="19"/>
      <c r="C16" s="20"/>
      <c r="E16" s="18"/>
      <c r="F16" s="4"/>
    </row>
    <row r="17" spans="2:6" x14ac:dyDescent="0.45">
      <c r="B17" s="18"/>
      <c r="C17" s="4"/>
      <c r="E17" s="18"/>
      <c r="F17" s="4"/>
    </row>
    <row r="18" spans="2:6" x14ac:dyDescent="0.45">
      <c r="B18" s="18"/>
      <c r="C18" s="4"/>
      <c r="E18" s="18"/>
      <c r="F18" s="4"/>
    </row>
    <row r="19" spans="2:6" x14ac:dyDescent="0.45">
      <c r="B19" s="18"/>
      <c r="C19" s="4"/>
      <c r="E19" s="18"/>
      <c r="F19" s="4"/>
    </row>
    <row r="20" spans="2:6" x14ac:dyDescent="0.45">
      <c r="B20" s="18"/>
      <c r="C20" s="4"/>
      <c r="E20" s="18"/>
      <c r="F20" s="4"/>
    </row>
    <row r="21" spans="2:6" x14ac:dyDescent="0.45">
      <c r="B21" s="18"/>
      <c r="C21" s="4"/>
      <c r="E21" s="18"/>
      <c r="F21" s="4"/>
    </row>
    <row r="22" spans="2:6" x14ac:dyDescent="0.45">
      <c r="B22" s="3"/>
      <c r="C22" s="20"/>
      <c r="E22" s="18"/>
      <c r="F22" s="4"/>
    </row>
    <row r="23" spans="2:6" ht="18" x14ac:dyDescent="0.55000000000000004">
      <c r="B23" s="19"/>
      <c r="C23" s="4"/>
      <c r="E23" s="18"/>
      <c r="F23" s="4"/>
    </row>
    <row r="24" spans="2:6" x14ac:dyDescent="0.45">
      <c r="B24" s="3"/>
      <c r="C24" s="4"/>
      <c r="E24" s="18"/>
      <c r="F24" s="4"/>
    </row>
    <row r="25" spans="2:6" x14ac:dyDescent="0.45">
      <c r="B25" s="3"/>
      <c r="C25" s="4"/>
      <c r="E25" s="18"/>
      <c r="F25" s="4"/>
    </row>
    <row r="26" spans="2:6" x14ac:dyDescent="0.45">
      <c r="C26"/>
    </row>
    <row r="27" spans="2:6" x14ac:dyDescent="0.45">
      <c r="C27"/>
    </row>
    <row r="28" spans="2:6" x14ac:dyDescent="0.45">
      <c r="C28"/>
    </row>
    <row r="29" spans="2:6" x14ac:dyDescent="0.45">
      <c r="C29"/>
    </row>
    <row r="30" spans="2:6" x14ac:dyDescent="0.45">
      <c r="C30"/>
    </row>
    <row r="31" spans="2:6" x14ac:dyDescent="0.45">
      <c r="C31"/>
    </row>
    <row r="33" spans="2:3" ht="18" x14ac:dyDescent="0.55000000000000004">
      <c r="B33" s="2"/>
      <c r="C33"/>
    </row>
    <row r="34" spans="2:3" x14ac:dyDescent="0.45">
      <c r="C34"/>
    </row>
    <row r="35" spans="2:3" x14ac:dyDescent="0.45">
      <c r="C35"/>
    </row>
    <row r="36" spans="2:3" x14ac:dyDescent="0.45">
      <c r="C36"/>
    </row>
    <row r="37" spans="2:3" x14ac:dyDescent="0.45">
      <c r="C37"/>
    </row>
    <row r="38" spans="2:3" x14ac:dyDescent="0.45">
      <c r="C38"/>
    </row>
    <row r="39" spans="2:3" x14ac:dyDescent="0.45">
      <c r="C39"/>
    </row>
    <row r="40" spans="2:3" x14ac:dyDescent="0.45">
      <c r="C40"/>
    </row>
    <row r="41" spans="2:3" x14ac:dyDescent="0.45">
      <c r="C41"/>
    </row>
    <row r="42" spans="2:3" x14ac:dyDescent="0.45">
      <c r="C42"/>
    </row>
    <row r="43" spans="2:3" x14ac:dyDescent="0.45">
      <c r="C43"/>
    </row>
    <row r="44" spans="2:3" x14ac:dyDescent="0.45">
      <c r="C44"/>
    </row>
    <row r="45" spans="2:3" x14ac:dyDescent="0.45">
      <c r="C45"/>
    </row>
    <row r="46" spans="2:3" x14ac:dyDescent="0.45">
      <c r="C46"/>
    </row>
    <row r="47" spans="2:3" x14ac:dyDescent="0.45">
      <c r="C47"/>
    </row>
    <row r="48" spans="2:3" x14ac:dyDescent="0.45">
      <c r="C48"/>
    </row>
    <row r="49" spans="2:3" x14ac:dyDescent="0.45">
      <c r="C49"/>
    </row>
    <row r="50" spans="2:3" ht="18" x14ac:dyDescent="0.55000000000000004">
      <c r="B50" s="2"/>
      <c r="C50"/>
    </row>
    <row r="51" spans="2:3" x14ac:dyDescent="0.45">
      <c r="C51"/>
    </row>
    <row r="52" spans="2:3" x14ac:dyDescent="0.45">
      <c r="C52"/>
    </row>
    <row r="53" spans="2:3" x14ac:dyDescent="0.45">
      <c r="C53"/>
    </row>
    <row r="54" spans="2:3" x14ac:dyDescent="0.45">
      <c r="C54"/>
    </row>
    <row r="55" spans="2:3" x14ac:dyDescent="0.45">
      <c r="C55"/>
    </row>
    <row r="56" spans="2:3" x14ac:dyDescent="0.45">
      <c r="C56"/>
    </row>
    <row r="57" spans="2:3" x14ac:dyDescent="0.45">
      <c r="C57"/>
    </row>
    <row r="58" spans="2:3" x14ac:dyDescent="0.45">
      <c r="C58"/>
    </row>
    <row r="59" spans="2:3" x14ac:dyDescent="0.45">
      <c r="C59"/>
    </row>
    <row r="60" spans="2:3" x14ac:dyDescent="0.45">
      <c r="C60"/>
    </row>
    <row r="65" spans="3:3" x14ac:dyDescent="0.45">
      <c r="C65"/>
    </row>
  </sheetData>
  <dataValidations count="1">
    <dataValidation type="list" allowBlank="1" showInputMessage="1" showErrorMessage="1" sqref="F11:F25" xr:uid="{00000000-0002-0000-0100-000000000000}">
      <formula1>"Entwurf,Prüfung,Freigabe"</formula1>
    </dataValidation>
  </dataValidations>
  <pageMargins left="0.19685039370078741" right="0.23622047244094491" top="0.78740157480314965" bottom="0.19685039370078741" header="0.19685039370078741" footer="0.19685039370078741"/>
  <pageSetup paperSize="9" fitToHeight="0" orientation="landscape" horizontalDpi="4294967293" r:id="rId1"/>
  <headerFooter>
    <oddHeader>&amp;L&amp;G</oddHeader>
  </headerFooter>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pageSetUpPr fitToPage="1"/>
  </sheetPr>
  <dimension ref="B2:V22"/>
  <sheetViews>
    <sheetView zoomScaleNormal="100" workbookViewId="0">
      <selection activeCell="J11" sqref="J11"/>
    </sheetView>
  </sheetViews>
  <sheetFormatPr baseColWidth="10" defaultColWidth="11.3984375" defaultRowHeight="14.25" x14ac:dyDescent="0.45"/>
  <cols>
    <col min="1" max="1" width="3.59765625" customWidth="1"/>
    <col min="2" max="2" width="5.59765625" customWidth="1"/>
    <col min="3" max="3" width="15.73046875" customWidth="1"/>
    <col min="4" max="4" width="18.73046875" customWidth="1"/>
    <col min="5" max="5" width="37.86328125" customWidth="1"/>
    <col min="6" max="7" width="18.73046875" customWidth="1"/>
    <col min="8" max="10" width="8.73046875" customWidth="1"/>
    <col min="11" max="12" width="18.73046875" customWidth="1"/>
    <col min="13" max="13" width="13.73046875" customWidth="1"/>
    <col min="14" max="15" width="18.73046875" customWidth="1"/>
    <col min="16" max="16" width="10.73046875" customWidth="1"/>
    <col min="17" max="17" width="15.265625" customWidth="1"/>
    <col min="18" max="18" width="10.73046875" customWidth="1"/>
  </cols>
  <sheetData>
    <row r="2" spans="2:22" ht="14.65" thickBot="1" x14ac:dyDescent="0.5"/>
    <row r="3" spans="2:22" ht="18" x14ac:dyDescent="0.55000000000000004">
      <c r="B3" s="5" t="s">
        <v>61</v>
      </c>
      <c r="C3" s="6"/>
      <c r="D3" s="7"/>
      <c r="E3" s="7"/>
      <c r="F3" s="7"/>
      <c r="G3" s="7"/>
      <c r="H3" s="7"/>
      <c r="I3" s="7"/>
      <c r="J3" s="7"/>
      <c r="K3" s="7"/>
      <c r="L3" s="7"/>
      <c r="M3" s="7"/>
      <c r="N3" s="7"/>
      <c r="O3" s="7"/>
      <c r="P3" s="7"/>
      <c r="Q3" s="8"/>
    </row>
    <row r="4" spans="2:22" x14ac:dyDescent="0.45">
      <c r="B4" s="9" t="s">
        <v>15</v>
      </c>
      <c r="C4" s="10"/>
      <c r="D4" s="11" t="s">
        <v>9</v>
      </c>
      <c r="E4" s="11"/>
      <c r="F4" s="11"/>
      <c r="G4" s="11"/>
      <c r="H4" s="11"/>
      <c r="I4" s="11"/>
      <c r="J4" s="11"/>
      <c r="K4" s="11"/>
      <c r="L4" s="11"/>
      <c r="M4" s="11"/>
      <c r="N4" s="11"/>
      <c r="O4" s="11"/>
      <c r="P4" s="11"/>
      <c r="Q4" s="12"/>
    </row>
    <row r="5" spans="2:22" x14ac:dyDescent="0.45">
      <c r="B5" s="9" t="s">
        <v>16</v>
      </c>
      <c r="C5" s="10"/>
      <c r="D5" s="11" t="s">
        <v>17</v>
      </c>
      <c r="E5" s="11"/>
      <c r="F5" s="11"/>
      <c r="G5" s="11"/>
      <c r="H5" s="11"/>
      <c r="I5" s="11"/>
      <c r="J5" s="11"/>
      <c r="K5" s="11"/>
      <c r="L5" s="11"/>
      <c r="M5" s="11"/>
      <c r="N5" s="11"/>
      <c r="O5" s="11"/>
      <c r="P5" s="11"/>
      <c r="Q5" s="12"/>
    </row>
    <row r="6" spans="2:22" x14ac:dyDescent="0.45">
      <c r="B6" s="9" t="s">
        <v>18</v>
      </c>
      <c r="C6" s="10"/>
      <c r="D6" s="11" t="s">
        <v>19</v>
      </c>
      <c r="E6" s="11"/>
      <c r="F6" s="11"/>
      <c r="G6" s="11"/>
      <c r="H6" s="11"/>
      <c r="I6" s="11"/>
      <c r="J6" s="11"/>
      <c r="K6" s="11"/>
      <c r="L6" s="11"/>
      <c r="M6" s="11"/>
      <c r="N6" s="11"/>
      <c r="O6" s="11"/>
      <c r="P6" s="11"/>
      <c r="Q6" s="12"/>
      <c r="R6" t="s">
        <v>88</v>
      </c>
    </row>
    <row r="7" spans="2:22" ht="14.65" thickBot="1" x14ac:dyDescent="0.5">
      <c r="B7" s="13" t="s">
        <v>20</v>
      </c>
      <c r="C7" s="14"/>
      <c r="D7" s="15"/>
      <c r="E7" s="15"/>
      <c r="F7" s="15"/>
      <c r="G7" s="15"/>
      <c r="H7" s="15"/>
      <c r="I7" s="15"/>
      <c r="J7" s="15"/>
      <c r="K7" s="15"/>
      <c r="L7" s="15"/>
      <c r="M7" s="15"/>
      <c r="N7" s="15"/>
      <c r="O7" s="15"/>
      <c r="P7" s="15"/>
      <c r="Q7" s="16"/>
      <c r="R7" t="s">
        <v>89</v>
      </c>
    </row>
    <row r="9" spans="2:22" s="1" customFormat="1" ht="71.25" x14ac:dyDescent="0.45">
      <c r="B9" s="24" t="s">
        <v>0</v>
      </c>
      <c r="C9" s="25" t="s">
        <v>47</v>
      </c>
      <c r="D9" s="25" t="s">
        <v>48</v>
      </c>
      <c r="E9" s="25" t="s">
        <v>49</v>
      </c>
      <c r="F9" s="25" t="s">
        <v>35</v>
      </c>
      <c r="G9" s="25" t="s">
        <v>34</v>
      </c>
      <c r="H9" s="27" t="s">
        <v>38</v>
      </c>
      <c r="I9" s="27" t="s">
        <v>39</v>
      </c>
      <c r="J9" s="27" t="s">
        <v>40</v>
      </c>
      <c r="K9" s="25" t="s">
        <v>44</v>
      </c>
      <c r="L9" s="25" t="s">
        <v>45</v>
      </c>
      <c r="M9" s="25" t="s">
        <v>46</v>
      </c>
      <c r="N9" s="25" t="s">
        <v>36</v>
      </c>
      <c r="O9" s="25" t="s">
        <v>37</v>
      </c>
      <c r="P9" s="25" t="s">
        <v>51</v>
      </c>
      <c r="Q9" s="26" t="s">
        <v>50</v>
      </c>
      <c r="R9" s="25" t="s">
        <v>69</v>
      </c>
      <c r="S9" s="25" t="s">
        <v>55</v>
      </c>
      <c r="T9" s="25" t="s">
        <v>56</v>
      </c>
      <c r="U9" s="25" t="s">
        <v>57</v>
      </c>
      <c r="V9" s="25" t="s">
        <v>71</v>
      </c>
    </row>
    <row r="10" spans="2:22" x14ac:dyDescent="0.45">
      <c r="B10" s="28">
        <v>1</v>
      </c>
      <c r="C10" s="21" t="s">
        <v>42</v>
      </c>
      <c r="D10" s="21" t="s">
        <v>43</v>
      </c>
      <c r="E10" s="22"/>
      <c r="F10" s="21"/>
      <c r="G10" s="21"/>
      <c r="H10" s="22" t="s">
        <v>52</v>
      </c>
      <c r="I10" s="22" t="s">
        <v>53</v>
      </c>
      <c r="J10" s="21" t="s">
        <v>55</v>
      </c>
      <c r="K10" s="21"/>
      <c r="L10" s="21"/>
      <c r="M10" s="21" t="s">
        <v>56</v>
      </c>
      <c r="N10" s="21"/>
      <c r="O10" s="21"/>
      <c r="P10" s="23"/>
      <c r="Q10" s="21"/>
      <c r="R10" s="33">
        <f>VLOOKUP(Tabelle13[[#This Row],[Betroffenheit
]],rngBetroffenheit,2,FALSE)-COUNTIFS($H$10:Tabelle13[[#This Row],[Betroffenheit
]],Tabelle13[[#This Row],[Betroffenheit
]],$I$10:Tabelle13[[#This Row],[Macht / 
        Einfluss]],Tabelle13[[#This Row],[Macht / 
        Einfluss]])/Hilfstabellen!$K$3</f>
        <v>0.875</v>
      </c>
      <c r="S10" s="33">
        <f>IF(Tabelle13[[#This Row],[Haltung 
    (pos./neg.)]]=Tabelle13[[#Headers],[positiv]],Tabelle13[[#This Row],[Y-Achse]],#N/A)</f>
        <v>0.875</v>
      </c>
      <c r="T10" s="33" t="e">
        <f>IF(Tabelle13[[#This Row],[Haltung 
    (pos./neg.)]]=Tabelle13[[#Headers],[neutral]],Tabelle13[[#This Row],[Y-Achse]],#N/A)</f>
        <v>#N/A</v>
      </c>
      <c r="U10" s="33" t="e">
        <f>IF(Tabelle13[[#This Row],[Haltung 
    (pos./neg.)]]=Tabelle13[[#Headers],[negativ]],Tabelle13[[#This Row],[Y-Achse]],#N/A)</f>
        <v>#N/A</v>
      </c>
      <c r="V10" s="33">
        <f>VLOOKUP(Tabelle13[[#This Row],[Macht / 
        Einfluss]],rngMacht,2,FALSE)-0.4</f>
        <v>1.6</v>
      </c>
    </row>
    <row r="11" spans="2:22" x14ac:dyDescent="0.45">
      <c r="B11" s="28">
        <v>2</v>
      </c>
      <c r="C11" s="21" t="s">
        <v>131</v>
      </c>
      <c r="D11" s="21"/>
      <c r="E11" s="22"/>
      <c r="F11" s="21"/>
      <c r="G11" s="21"/>
      <c r="H11" s="22" t="s">
        <v>53</v>
      </c>
      <c r="I11" s="22" t="s">
        <v>53</v>
      </c>
      <c r="J11" s="21" t="s">
        <v>56</v>
      </c>
      <c r="K11" s="21"/>
      <c r="L11" s="21"/>
      <c r="M11" s="21" t="s">
        <v>58</v>
      </c>
      <c r="N11" s="21"/>
      <c r="O11" s="21"/>
      <c r="P11" s="23"/>
      <c r="Q11" s="21"/>
      <c r="R11" s="22">
        <f>VLOOKUP(Tabelle13[[#This Row],[Betroffenheit
]],rngBetroffenheit,2,FALSE)-COUNTIFS($H$10:Tabelle13[[#This Row],[Betroffenheit
]],Tabelle13[[#This Row],[Betroffenheit
]],$I$10:Tabelle13[[#This Row],[Macht / 
        Einfluss]],Tabelle13[[#This Row],[Macht / 
        Einfluss]])/Hilfstabellen!$K$3</f>
        <v>1.875</v>
      </c>
      <c r="S11" s="22" t="e">
        <f>IF(Tabelle13[[#This Row],[Haltung 
    (pos./neg.)]]=Tabelle13[[#Headers],[positiv]],Tabelle13[[#This Row],[Y-Achse]],#N/A)</f>
        <v>#N/A</v>
      </c>
      <c r="T11" s="22">
        <f>IF(Tabelle13[[#This Row],[Haltung 
    (pos./neg.)]]=Tabelle13[[#Headers],[neutral]],Tabelle13[[#This Row],[Y-Achse]],#N/A)</f>
        <v>1.875</v>
      </c>
      <c r="U11" s="22" t="e">
        <f>IF(Tabelle13[[#This Row],[Haltung 
    (pos./neg.)]]=Tabelle13[[#Headers],[negativ]],Tabelle13[[#This Row],[Y-Achse]],#N/A)</f>
        <v>#N/A</v>
      </c>
      <c r="V11" s="22">
        <f>VLOOKUP(Tabelle13[[#This Row],[Macht / 
        Einfluss]],rngMacht,2,FALSE)-0.4</f>
        <v>1.6</v>
      </c>
    </row>
    <row r="12" spans="2:22" x14ac:dyDescent="0.45">
      <c r="B12" s="28">
        <v>3</v>
      </c>
      <c r="C12" s="21" t="s">
        <v>132</v>
      </c>
      <c r="D12" s="21"/>
      <c r="E12" s="22"/>
      <c r="F12" s="21"/>
      <c r="G12" s="21"/>
      <c r="H12" s="22" t="s">
        <v>54</v>
      </c>
      <c r="I12" s="22" t="s">
        <v>54</v>
      </c>
      <c r="J12" s="21" t="s">
        <v>57</v>
      </c>
      <c r="K12" s="21"/>
      <c r="L12" s="21"/>
      <c r="M12" s="21" t="s">
        <v>59</v>
      </c>
      <c r="N12" s="21"/>
      <c r="O12" s="21"/>
      <c r="P12" s="23"/>
      <c r="Q12" s="21"/>
      <c r="R12" s="22">
        <f>VLOOKUP(Tabelle13[[#This Row],[Betroffenheit
]],rngBetroffenheit,2,FALSE)-COUNTIFS($H$10:Tabelle13[[#This Row],[Betroffenheit
]],Tabelle13[[#This Row],[Betroffenheit
]],$I$10:Tabelle13[[#This Row],[Macht / 
        Einfluss]],Tabelle13[[#This Row],[Macht / 
        Einfluss]])/Hilfstabellen!$K$3</f>
        <v>2.875</v>
      </c>
      <c r="S12" s="22" t="e">
        <f>IF(Tabelle13[[#This Row],[Haltung 
    (pos./neg.)]]=Tabelle13[[#Headers],[positiv]],Tabelle13[[#This Row],[Y-Achse]],#N/A)</f>
        <v>#N/A</v>
      </c>
      <c r="T12" s="22" t="e">
        <f>IF(Tabelle13[[#This Row],[Haltung 
    (pos./neg.)]]=Tabelle13[[#Headers],[neutral]],Tabelle13[[#This Row],[Y-Achse]],#N/A)</f>
        <v>#N/A</v>
      </c>
      <c r="U12" s="22">
        <f>IF(Tabelle13[[#This Row],[Haltung 
    (pos./neg.)]]=Tabelle13[[#Headers],[negativ]],Tabelle13[[#This Row],[Y-Achse]],#N/A)</f>
        <v>2.875</v>
      </c>
      <c r="V12" s="22">
        <f>VLOOKUP(Tabelle13[[#This Row],[Macht / 
        Einfluss]],rngMacht,2,FALSE)-0.4</f>
        <v>2.6</v>
      </c>
    </row>
    <row r="13" spans="2:22" x14ac:dyDescent="0.45">
      <c r="B13" s="28">
        <v>4</v>
      </c>
      <c r="C13" s="21" t="s">
        <v>133</v>
      </c>
      <c r="D13" s="21"/>
      <c r="E13" s="22"/>
      <c r="F13" s="21"/>
      <c r="G13" s="21"/>
      <c r="H13" s="22" t="s">
        <v>53</v>
      </c>
      <c r="I13" s="22" t="s">
        <v>63</v>
      </c>
      <c r="J13" s="21" t="s">
        <v>55</v>
      </c>
      <c r="K13" s="21"/>
      <c r="L13" s="21"/>
      <c r="M13" s="21" t="s">
        <v>60</v>
      </c>
      <c r="N13" s="21"/>
      <c r="O13" s="21"/>
      <c r="P13" s="23"/>
      <c r="Q13" s="21"/>
      <c r="R13" s="22">
        <f>VLOOKUP(Tabelle13[[#This Row],[Betroffenheit
]],rngBetroffenheit,2,FALSE)-COUNTIFS($H$10:Tabelle13[[#This Row],[Betroffenheit
]],Tabelle13[[#This Row],[Betroffenheit
]],$I$10:Tabelle13[[#This Row],[Macht / 
        Einfluss]],Tabelle13[[#This Row],[Macht / 
        Einfluss]])/Hilfstabellen!$K$3</f>
        <v>1.875</v>
      </c>
      <c r="S13" s="22">
        <f>IF(Tabelle13[[#This Row],[Haltung 
    (pos./neg.)]]=Tabelle13[[#Headers],[positiv]],Tabelle13[[#This Row],[Y-Achse]],#N/A)</f>
        <v>1.875</v>
      </c>
      <c r="T13" s="22" t="e">
        <f>IF(Tabelle13[[#This Row],[Haltung 
    (pos./neg.)]]=Tabelle13[[#Headers],[neutral]],Tabelle13[[#This Row],[Y-Achse]],#N/A)</f>
        <v>#N/A</v>
      </c>
      <c r="U13" s="22" t="e">
        <f>IF(Tabelle13[[#This Row],[Haltung 
    (pos./neg.)]]=Tabelle13[[#Headers],[negativ]],Tabelle13[[#This Row],[Y-Achse]],#N/A)</f>
        <v>#N/A</v>
      </c>
      <c r="V13" s="22">
        <f>VLOOKUP(Tabelle13[[#This Row],[Macht / 
        Einfluss]],rngMacht,2,FALSE)-0.4</f>
        <v>3.6</v>
      </c>
    </row>
    <row r="14" spans="2:22" x14ac:dyDescent="0.45">
      <c r="B14" s="28">
        <v>5</v>
      </c>
      <c r="C14" s="21" t="s">
        <v>134</v>
      </c>
      <c r="D14" s="21"/>
      <c r="E14" s="22"/>
      <c r="F14" s="21"/>
      <c r="G14" s="21"/>
      <c r="H14" s="22" t="s">
        <v>53</v>
      </c>
      <c r="I14" s="22" t="s">
        <v>54</v>
      </c>
      <c r="J14" s="21" t="s">
        <v>55</v>
      </c>
      <c r="K14" s="21"/>
      <c r="L14" s="21"/>
      <c r="M14" s="21" t="s">
        <v>111</v>
      </c>
      <c r="N14" s="21"/>
      <c r="O14" s="21"/>
      <c r="P14" s="23"/>
      <c r="Q14" s="21"/>
      <c r="R14" s="22">
        <f>VLOOKUP(Tabelle13[[#This Row],[Betroffenheit
]],rngBetroffenheit,2,FALSE)-COUNTIFS($H$10:Tabelle13[[#This Row],[Betroffenheit
]],Tabelle13[[#This Row],[Betroffenheit
]],$I$10:Tabelle13[[#This Row],[Macht / 
        Einfluss]],Tabelle13[[#This Row],[Macht / 
        Einfluss]])/Hilfstabellen!$K$3</f>
        <v>1.875</v>
      </c>
      <c r="S14" s="22">
        <f>IF(Tabelle13[[#This Row],[Haltung 
    (pos./neg.)]]=Tabelle13[[#Headers],[positiv]],Tabelle13[[#This Row],[Y-Achse]],#N/A)</f>
        <v>1.875</v>
      </c>
      <c r="T14" s="22" t="e">
        <f>IF(Tabelle13[[#This Row],[Haltung 
    (pos./neg.)]]=Tabelle13[[#Headers],[neutral]],Tabelle13[[#This Row],[Y-Achse]],#N/A)</f>
        <v>#N/A</v>
      </c>
      <c r="U14" s="22" t="e">
        <f>IF(Tabelle13[[#This Row],[Haltung 
    (pos./neg.)]]=Tabelle13[[#Headers],[negativ]],Tabelle13[[#This Row],[Y-Achse]],#N/A)</f>
        <v>#N/A</v>
      </c>
      <c r="V14" s="22">
        <f>VLOOKUP(Tabelle13[[#This Row],[Macht / 
        Einfluss]],rngMacht,2,FALSE)-0.4</f>
        <v>2.6</v>
      </c>
    </row>
    <row r="15" spans="2:22" ht="28.5" x14ac:dyDescent="0.45">
      <c r="B15" s="28">
        <v>6</v>
      </c>
      <c r="C15" s="21" t="s">
        <v>135</v>
      </c>
      <c r="D15" s="21"/>
      <c r="E15" s="22"/>
      <c r="F15" s="21"/>
      <c r="G15" s="21"/>
      <c r="H15" s="22" t="s">
        <v>63</v>
      </c>
      <c r="I15" s="22" t="s">
        <v>63</v>
      </c>
      <c r="J15" s="21" t="s">
        <v>55</v>
      </c>
      <c r="K15" s="21"/>
      <c r="L15" s="21"/>
      <c r="M15" s="21"/>
      <c r="N15" s="21"/>
      <c r="O15" s="21"/>
      <c r="P15" s="23"/>
      <c r="Q15" s="21"/>
      <c r="R15" s="22">
        <f>VLOOKUP(Tabelle13[[#This Row],[Betroffenheit
]],rngBetroffenheit,2,FALSE)-COUNTIFS($H$10:Tabelle13[[#This Row],[Betroffenheit
]],Tabelle13[[#This Row],[Betroffenheit
]],$I$10:Tabelle13[[#This Row],[Macht / 
        Einfluss]],Tabelle13[[#This Row],[Macht / 
        Einfluss]])/Hilfstabellen!$K$3</f>
        <v>3.875</v>
      </c>
      <c r="S15" s="22">
        <f>IF(Tabelle13[[#This Row],[Haltung 
    (pos./neg.)]]=Tabelle13[[#Headers],[positiv]],Tabelle13[[#This Row],[Y-Achse]],#N/A)</f>
        <v>3.875</v>
      </c>
      <c r="T15" s="22" t="e">
        <f>IF(Tabelle13[[#This Row],[Haltung 
    (pos./neg.)]]=Tabelle13[[#Headers],[neutral]],Tabelle13[[#This Row],[Y-Achse]],#N/A)</f>
        <v>#N/A</v>
      </c>
      <c r="U15" s="22" t="e">
        <f>IF(Tabelle13[[#This Row],[Haltung 
    (pos./neg.)]]=Tabelle13[[#Headers],[negativ]],Tabelle13[[#This Row],[Y-Achse]],#N/A)</f>
        <v>#N/A</v>
      </c>
      <c r="V15" s="22">
        <f>VLOOKUP(Tabelle13[[#This Row],[Macht / 
        Einfluss]],rngMacht,2,FALSE)-0.4</f>
        <v>3.6</v>
      </c>
    </row>
    <row r="16" spans="2:22" x14ac:dyDescent="0.45">
      <c r="B16" s="28">
        <v>7</v>
      </c>
      <c r="C16" s="21" t="s">
        <v>136</v>
      </c>
      <c r="D16" s="21"/>
      <c r="E16" s="22"/>
      <c r="F16" s="21"/>
      <c r="G16" s="21"/>
      <c r="H16" s="22" t="s">
        <v>63</v>
      </c>
      <c r="I16" s="22" t="s">
        <v>54</v>
      </c>
      <c r="J16" s="21" t="s">
        <v>56</v>
      </c>
      <c r="K16" s="21"/>
      <c r="L16" s="21"/>
      <c r="M16" s="21"/>
      <c r="N16" s="21"/>
      <c r="O16" s="21"/>
      <c r="P16" s="23"/>
      <c r="Q16" s="21"/>
      <c r="R16" s="22">
        <f>VLOOKUP(Tabelle13[[#This Row],[Betroffenheit
]],rngBetroffenheit,2,FALSE)-COUNTIFS($H$10:Tabelle13[[#This Row],[Betroffenheit
]],Tabelle13[[#This Row],[Betroffenheit
]],$I$10:Tabelle13[[#This Row],[Macht / 
        Einfluss]],Tabelle13[[#This Row],[Macht / 
        Einfluss]])/Hilfstabellen!$K$3</f>
        <v>3.875</v>
      </c>
      <c r="S16" s="22" t="e">
        <f>IF(Tabelle13[[#This Row],[Haltung 
    (pos./neg.)]]=Tabelle13[[#Headers],[positiv]],Tabelle13[[#This Row],[Y-Achse]],#N/A)</f>
        <v>#N/A</v>
      </c>
      <c r="T16" s="22">
        <f>IF(Tabelle13[[#This Row],[Haltung 
    (pos./neg.)]]=Tabelle13[[#Headers],[neutral]],Tabelle13[[#This Row],[Y-Achse]],#N/A)</f>
        <v>3.875</v>
      </c>
      <c r="U16" s="22" t="e">
        <f>IF(Tabelle13[[#This Row],[Haltung 
    (pos./neg.)]]=Tabelle13[[#Headers],[negativ]],Tabelle13[[#This Row],[Y-Achse]],#N/A)</f>
        <v>#N/A</v>
      </c>
      <c r="V16" s="22">
        <f>VLOOKUP(Tabelle13[[#This Row],[Macht / 
        Einfluss]],rngMacht,2,FALSE)-0.4</f>
        <v>2.6</v>
      </c>
    </row>
    <row r="17" spans="2:22" x14ac:dyDescent="0.45">
      <c r="B17" s="28">
        <v>5</v>
      </c>
      <c r="C17" s="21" t="s">
        <v>134</v>
      </c>
      <c r="D17" s="21"/>
      <c r="E17" s="22"/>
      <c r="F17" s="21"/>
      <c r="G17" s="21"/>
      <c r="H17" s="22" t="s">
        <v>53</v>
      </c>
      <c r="I17" s="22" t="s">
        <v>54</v>
      </c>
      <c r="J17" s="21" t="s">
        <v>55</v>
      </c>
      <c r="K17" s="21"/>
      <c r="L17" s="21"/>
      <c r="M17" s="21" t="s">
        <v>111</v>
      </c>
      <c r="N17" s="21"/>
      <c r="O17" s="21"/>
      <c r="P17" s="23"/>
      <c r="Q17" s="21"/>
      <c r="R17" s="22">
        <f>VLOOKUP(Tabelle13[[#This Row],[Betroffenheit
]],rngBetroffenheit,2,FALSE)-COUNTIFS($H$10:Tabelle13[[#This Row],[Betroffenheit
]],Tabelle13[[#This Row],[Betroffenheit
]],$I$10:Tabelle13[[#This Row],[Macht / 
        Einfluss]],Tabelle13[[#This Row],[Macht / 
        Einfluss]])/Hilfstabellen!$K$3</f>
        <v>1.75</v>
      </c>
      <c r="S17" s="22">
        <f>IF(Tabelle13[[#This Row],[Haltung 
    (pos./neg.)]]=Tabelle13[[#Headers],[positiv]],Tabelle13[[#This Row],[Y-Achse]],#N/A)</f>
        <v>1.75</v>
      </c>
      <c r="T17" s="22" t="e">
        <f>IF(Tabelle13[[#This Row],[Haltung 
    (pos./neg.)]]=Tabelle13[[#Headers],[neutral]],Tabelle13[[#This Row],[Y-Achse]],#N/A)</f>
        <v>#N/A</v>
      </c>
      <c r="U17" s="22" t="e">
        <f>IF(Tabelle13[[#This Row],[Haltung 
    (pos./neg.)]]=Tabelle13[[#Headers],[negativ]],Tabelle13[[#This Row],[Y-Achse]],#N/A)</f>
        <v>#N/A</v>
      </c>
      <c r="V17" s="22">
        <f>VLOOKUP(Tabelle13[[#This Row],[Macht / 
        Einfluss]],rngMacht,2,FALSE)-0.4</f>
        <v>2.6</v>
      </c>
    </row>
    <row r="18" spans="2:22" x14ac:dyDescent="0.45">
      <c r="B18" s="28">
        <v>5</v>
      </c>
      <c r="C18" s="21" t="s">
        <v>134</v>
      </c>
      <c r="D18" s="21"/>
      <c r="E18" s="22"/>
      <c r="F18" s="21"/>
      <c r="G18" s="21"/>
      <c r="H18" s="22" t="s">
        <v>53</v>
      </c>
      <c r="I18" s="22" t="s">
        <v>54</v>
      </c>
      <c r="J18" s="21" t="s">
        <v>55</v>
      </c>
      <c r="K18" s="21"/>
      <c r="L18" s="21"/>
      <c r="M18" s="21" t="s">
        <v>111</v>
      </c>
      <c r="N18" s="21"/>
      <c r="O18" s="21"/>
      <c r="P18" s="23"/>
      <c r="Q18" s="21"/>
      <c r="R18" s="22">
        <f>VLOOKUP(Tabelle13[[#This Row],[Betroffenheit
]],rngBetroffenheit,2,FALSE)-COUNTIFS($H$10:Tabelle13[[#This Row],[Betroffenheit
]],Tabelle13[[#This Row],[Betroffenheit
]],$I$10:Tabelle13[[#This Row],[Macht / 
        Einfluss]],Tabelle13[[#This Row],[Macht / 
        Einfluss]])/Hilfstabellen!$K$3</f>
        <v>1.625</v>
      </c>
      <c r="S18" s="22">
        <f>IF(Tabelle13[[#This Row],[Haltung 
    (pos./neg.)]]=Tabelle13[[#Headers],[positiv]],Tabelle13[[#This Row],[Y-Achse]],#N/A)</f>
        <v>1.625</v>
      </c>
      <c r="T18" s="22" t="e">
        <f>IF(Tabelle13[[#This Row],[Haltung 
    (pos./neg.)]]=Tabelle13[[#Headers],[neutral]],Tabelle13[[#This Row],[Y-Achse]],#N/A)</f>
        <v>#N/A</v>
      </c>
      <c r="U18" s="22" t="e">
        <f>IF(Tabelle13[[#This Row],[Haltung 
    (pos./neg.)]]=Tabelle13[[#Headers],[negativ]],Tabelle13[[#This Row],[Y-Achse]],#N/A)</f>
        <v>#N/A</v>
      </c>
      <c r="V18" s="22">
        <f>VLOOKUP(Tabelle13[[#This Row],[Macht / 
        Einfluss]],rngMacht,2,FALSE)-0.4</f>
        <v>2.6</v>
      </c>
    </row>
    <row r="19" spans="2:22" x14ac:dyDescent="0.45">
      <c r="B19" s="28">
        <v>8</v>
      </c>
      <c r="C19" s="21" t="s">
        <v>137</v>
      </c>
      <c r="D19" s="21"/>
      <c r="E19" s="22"/>
      <c r="F19" s="21"/>
      <c r="G19" s="21"/>
      <c r="H19" s="22" t="s">
        <v>53</v>
      </c>
      <c r="I19" s="22" t="s">
        <v>63</v>
      </c>
      <c r="J19" s="21" t="s">
        <v>57</v>
      </c>
      <c r="K19" s="21"/>
      <c r="L19" s="21"/>
      <c r="M19" s="21"/>
      <c r="N19" s="21"/>
      <c r="O19" s="21"/>
      <c r="P19" s="23"/>
      <c r="Q19" s="21"/>
      <c r="R19" s="22">
        <f>VLOOKUP(Tabelle13[[#This Row],[Betroffenheit
]],rngBetroffenheit,2,FALSE)-COUNTIFS($H$10:Tabelle13[[#This Row],[Betroffenheit
]],Tabelle13[[#This Row],[Betroffenheit
]],$I$10:Tabelle13[[#This Row],[Macht / 
        Einfluss]],Tabelle13[[#This Row],[Macht / 
        Einfluss]])/Hilfstabellen!$K$3</f>
        <v>1.75</v>
      </c>
      <c r="S19" s="22" t="e">
        <f>IF(Tabelle13[[#This Row],[Haltung 
    (pos./neg.)]]=Tabelle13[[#Headers],[positiv]],Tabelle13[[#This Row],[Y-Achse]],#N/A)</f>
        <v>#N/A</v>
      </c>
      <c r="T19" s="22" t="e">
        <f>IF(Tabelle13[[#This Row],[Haltung 
    (pos./neg.)]]=Tabelle13[[#Headers],[neutral]],Tabelle13[[#This Row],[Y-Achse]],#N/A)</f>
        <v>#N/A</v>
      </c>
      <c r="U19" s="22">
        <f>IF(Tabelle13[[#This Row],[Haltung 
    (pos./neg.)]]=Tabelle13[[#Headers],[negativ]],Tabelle13[[#This Row],[Y-Achse]],#N/A)</f>
        <v>1.75</v>
      </c>
      <c r="V19" s="22">
        <f>VLOOKUP(Tabelle13[[#This Row],[Macht / 
        Einfluss]],rngMacht,2,FALSE)-0.4</f>
        <v>3.6</v>
      </c>
    </row>
    <row r="20" spans="2:22" x14ac:dyDescent="0.45">
      <c r="B20" s="28"/>
      <c r="C20" s="21"/>
      <c r="D20" s="21"/>
      <c r="E20" s="22"/>
      <c r="F20" s="21"/>
      <c r="G20" s="21"/>
      <c r="H20" s="22"/>
      <c r="I20" s="22"/>
      <c r="J20" s="21"/>
      <c r="K20" s="21"/>
      <c r="L20" s="21"/>
      <c r="M20" s="21"/>
      <c r="N20" s="21"/>
      <c r="O20" s="21"/>
      <c r="P20" s="23"/>
      <c r="Q20" s="21"/>
      <c r="R20" s="22" t="e">
        <f>VLOOKUP(Tabelle13[[#This Row],[Betroffenheit
]],rngBetroffenheit,2,FALSE)-COUNTIFS($H$10:Tabelle13[[#This Row],[Betroffenheit
]],Tabelle13[[#This Row],[Betroffenheit
]],$I$10:Tabelle13[[#This Row],[Macht / 
        Einfluss]],Tabelle13[[#This Row],[Macht / 
        Einfluss]])/Hilfstabellen!$K$3</f>
        <v>#N/A</v>
      </c>
      <c r="S20" s="22" t="e">
        <f>IF(Tabelle13[[#This Row],[Haltung 
    (pos./neg.)]]=Tabelle13[[#Headers],[positiv]],Tabelle13[[#This Row],[Y-Achse]],#N/A)</f>
        <v>#N/A</v>
      </c>
      <c r="T20" s="22" t="e">
        <f>IF(Tabelle13[[#This Row],[Haltung 
    (pos./neg.)]]=Tabelle13[[#Headers],[neutral]],Tabelle13[[#This Row],[Y-Achse]],#N/A)</f>
        <v>#N/A</v>
      </c>
      <c r="U20" s="22" t="e">
        <f>IF(Tabelle13[[#This Row],[Haltung 
    (pos./neg.)]]=Tabelle13[[#Headers],[negativ]],Tabelle13[[#This Row],[Y-Achse]],#N/A)</f>
        <v>#N/A</v>
      </c>
      <c r="V20" s="22" t="e">
        <f>VLOOKUP(Tabelle13[[#This Row],[Macht / 
        Einfluss]],rngMacht,2,FALSE)-0.4</f>
        <v>#N/A</v>
      </c>
    </row>
    <row r="21" spans="2:22" x14ac:dyDescent="0.45">
      <c r="B21" s="28"/>
      <c r="C21" s="21"/>
      <c r="D21" s="21"/>
      <c r="E21" s="22"/>
      <c r="F21" s="21"/>
      <c r="G21" s="21"/>
      <c r="H21" s="22"/>
      <c r="I21" s="22"/>
      <c r="J21" s="21"/>
      <c r="K21" s="21"/>
      <c r="L21" s="21"/>
      <c r="M21" s="21"/>
      <c r="N21" s="21"/>
      <c r="O21" s="21"/>
      <c r="P21" s="23"/>
      <c r="Q21" s="21"/>
      <c r="R21" s="22" t="e">
        <f>VLOOKUP(Tabelle13[[#This Row],[Betroffenheit
]],rngBetroffenheit,2,FALSE)-COUNTIFS($H$10:Tabelle13[[#This Row],[Betroffenheit
]],Tabelle13[[#This Row],[Betroffenheit
]],$I$10:Tabelle13[[#This Row],[Macht / 
        Einfluss]],Tabelle13[[#This Row],[Macht / 
        Einfluss]])/Hilfstabellen!$K$3</f>
        <v>#N/A</v>
      </c>
      <c r="S21" s="22" t="e">
        <f>IF(Tabelle13[[#This Row],[Haltung 
    (pos./neg.)]]=Tabelle13[[#Headers],[positiv]],Tabelle13[[#This Row],[Y-Achse]],#N/A)</f>
        <v>#N/A</v>
      </c>
      <c r="T21" s="22" t="e">
        <f>IF(Tabelle13[[#This Row],[Haltung 
    (pos./neg.)]]=Tabelle13[[#Headers],[neutral]],Tabelle13[[#This Row],[Y-Achse]],#N/A)</f>
        <v>#N/A</v>
      </c>
      <c r="U21" s="22" t="e">
        <f>IF(Tabelle13[[#This Row],[Haltung 
    (pos./neg.)]]=Tabelle13[[#Headers],[negativ]],Tabelle13[[#This Row],[Y-Achse]],#N/A)</f>
        <v>#N/A</v>
      </c>
      <c r="V21" s="22" t="e">
        <f>VLOOKUP(Tabelle13[[#This Row],[Macht / 
        Einfluss]],rngMacht,2,FALSE)-0.4</f>
        <v>#N/A</v>
      </c>
    </row>
    <row r="22" spans="2:22" x14ac:dyDescent="0.45">
      <c r="B22" s="29" t="s">
        <v>41</v>
      </c>
      <c r="C22" s="29"/>
      <c r="D22" s="29"/>
      <c r="E22" s="29"/>
      <c r="F22" s="29"/>
      <c r="G22" s="29"/>
      <c r="H22" s="29"/>
      <c r="I22" s="29"/>
      <c r="J22" s="29"/>
      <c r="K22" s="29"/>
      <c r="L22" s="29"/>
      <c r="M22" s="29"/>
      <c r="N22" s="29"/>
      <c r="O22" s="29"/>
      <c r="P22" s="30">
        <f>SUBTOTAL(109,Tabelle13[Aufwand / Kosten
])</f>
        <v>0</v>
      </c>
      <c r="Q22" s="29"/>
      <c r="R22" s="34"/>
      <c r="S22" s="34"/>
      <c r="T22" s="34"/>
      <c r="U22" s="34"/>
      <c r="V22" s="34"/>
    </row>
  </sheetData>
  <phoneticPr fontId="2" type="noConversion"/>
  <dataValidations count="3">
    <dataValidation type="list" allowBlank="1" showInputMessage="1" showErrorMessage="1" sqref="H10:I21" xr:uid="{00000000-0002-0000-0200-000000000000}">
      <formula1>"gering,mittel,hoch,sehr hoch"</formula1>
    </dataValidation>
    <dataValidation type="list" allowBlank="1" showInputMessage="1" showErrorMessage="1" sqref="J10:J21" xr:uid="{00000000-0002-0000-0200-000001000000}">
      <formula1>"positiv,neutral,negativ"</formula1>
    </dataValidation>
    <dataValidation type="list" allowBlank="1" showInputMessage="1" showErrorMessage="1" sqref="M10:M21" xr:uid="{00000000-0002-0000-0200-000002000000}">
      <formula1>"neutral,partizipativ,kommunikativ,diskursiv,reprässiv"</formula1>
    </dataValidation>
  </dataValidations>
  <pageMargins left="0.19685039370078741" right="0.23622047244094491" top="0.78740157480314965" bottom="0.19685039370078741" header="0.19685039370078741" footer="0.19685039370078741"/>
  <pageSetup paperSize="9" scale="31" orientation="portrait" horizontalDpi="4294967293" r:id="rId1"/>
  <headerFooter>
    <oddHeader>&amp;L&amp;G</oddHeader>
  </headerFooter>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pageSetUpPr fitToPage="1"/>
  </sheetPr>
  <dimension ref="A1:L6"/>
  <sheetViews>
    <sheetView topLeftCell="A13" zoomScaleNormal="100" workbookViewId="0">
      <selection activeCell="R18" sqref="R18"/>
    </sheetView>
  </sheetViews>
  <sheetFormatPr baseColWidth="10" defaultRowHeight="14.25" x14ac:dyDescent="0.45"/>
  <sheetData>
    <row r="1" spans="1:12" ht="14.65" thickBot="1" x14ac:dyDescent="0.5">
      <c r="A1" t="s">
        <v>139</v>
      </c>
    </row>
    <row r="2" spans="1:12" ht="18" x14ac:dyDescent="0.55000000000000004">
      <c r="B2" s="5" t="s">
        <v>138</v>
      </c>
      <c r="C2" s="6"/>
      <c r="D2" s="7"/>
      <c r="E2" s="7"/>
      <c r="F2" s="7"/>
      <c r="G2" s="7"/>
      <c r="H2" s="7"/>
      <c r="I2" s="7"/>
      <c r="J2" s="7"/>
      <c r="K2" s="7"/>
      <c r="L2" s="8"/>
    </row>
    <row r="3" spans="1:12" x14ac:dyDescent="0.45">
      <c r="B3" s="9" t="s">
        <v>15</v>
      </c>
      <c r="C3" s="10"/>
      <c r="D3" s="11" t="s">
        <v>9</v>
      </c>
      <c r="E3" s="11"/>
      <c r="F3" s="11"/>
      <c r="G3" s="11"/>
      <c r="H3" s="11"/>
      <c r="I3" s="11"/>
      <c r="J3" s="11"/>
      <c r="K3" s="11"/>
      <c r="L3" s="12"/>
    </row>
    <row r="4" spans="1:12" x14ac:dyDescent="0.45">
      <c r="B4" s="9" t="s">
        <v>16</v>
      </c>
      <c r="C4" s="10"/>
      <c r="D4" s="11" t="s">
        <v>17</v>
      </c>
      <c r="E4" s="11"/>
      <c r="F4" s="11"/>
      <c r="G4" s="11"/>
      <c r="H4" s="11"/>
      <c r="I4" s="11"/>
      <c r="J4" s="11"/>
      <c r="K4" s="11"/>
      <c r="L4" s="12"/>
    </row>
    <row r="5" spans="1:12" x14ac:dyDescent="0.45">
      <c r="B5" s="9" t="s">
        <v>18</v>
      </c>
      <c r="C5" s="10"/>
      <c r="D5" s="11" t="s">
        <v>19</v>
      </c>
      <c r="E5" s="11"/>
      <c r="F5" s="11"/>
      <c r="G5" s="11"/>
      <c r="H5" s="11"/>
      <c r="I5" s="11"/>
      <c r="J5" s="11"/>
      <c r="K5" s="11"/>
      <c r="L5" s="12"/>
    </row>
    <row r="6" spans="1:12" ht="14.65" thickBot="1" x14ac:dyDescent="0.5">
      <c r="B6" s="13" t="s">
        <v>20</v>
      </c>
      <c r="C6" s="14"/>
      <c r="D6" s="15"/>
      <c r="E6" s="15"/>
      <c r="F6" s="15"/>
      <c r="G6" s="15"/>
      <c r="H6" s="15"/>
      <c r="I6" s="15"/>
      <c r="J6" s="15"/>
      <c r="K6" s="15"/>
      <c r="L6" s="16"/>
    </row>
  </sheetData>
  <pageMargins left="0.19685039370078741" right="0.23622047244094491" top="0.78740157480314965" bottom="0.19685039370078741" header="0.19685039370078741" footer="0.19685039370078741"/>
  <pageSetup paperSize="9" scale="72" orientation="portrait" r:id="rId1"/>
  <headerFooter>
    <oddHeader>&amp;L&amp;G</oddHeader>
  </headerFooter>
  <drawing r:id="rId2"/>
  <legacyDrawingHF r:id="rId3"/>
  <extLst>
    <ext xmlns:x15="http://schemas.microsoft.com/office/spreadsheetml/2010/11/main" uri="{3A4CF648-6AED-40f4-86FF-DC5316D8AED3}">
      <x14:slicerList xmlns:x14="http://schemas.microsoft.com/office/spreadsheetml/2009/9/main">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9.9978637043366805E-2"/>
    <pageSetUpPr fitToPage="1"/>
  </sheetPr>
  <dimension ref="B1:R15"/>
  <sheetViews>
    <sheetView zoomScaleNormal="100" workbookViewId="0"/>
  </sheetViews>
  <sheetFormatPr baseColWidth="10" defaultRowHeight="14.25" x14ac:dyDescent="0.45"/>
  <cols>
    <col min="2" max="2" width="11.86328125" bestFit="1" customWidth="1"/>
    <col min="8" max="8" width="11.59765625" customWidth="1"/>
  </cols>
  <sheetData>
    <row r="1" spans="2:18" x14ac:dyDescent="0.45">
      <c r="B1" t="s">
        <v>65</v>
      </c>
      <c r="E1" t="s">
        <v>66</v>
      </c>
      <c r="H1" t="s">
        <v>67</v>
      </c>
    </row>
    <row r="2" spans="2:18" ht="14.65" thickBot="1" x14ac:dyDescent="0.5">
      <c r="B2" t="s">
        <v>62</v>
      </c>
      <c r="C2" t="s">
        <v>64</v>
      </c>
      <c r="E2" t="s">
        <v>62</v>
      </c>
      <c r="F2" t="s">
        <v>64</v>
      </c>
      <c r="H2" t="s">
        <v>62</v>
      </c>
      <c r="I2" t="s">
        <v>68</v>
      </c>
      <c r="K2" t="s">
        <v>70</v>
      </c>
    </row>
    <row r="3" spans="2:18" ht="14.65" thickBot="1" x14ac:dyDescent="0.5">
      <c r="B3" t="s">
        <v>52</v>
      </c>
      <c r="C3">
        <v>1</v>
      </c>
      <c r="E3" t="s">
        <v>52</v>
      </c>
      <c r="F3">
        <v>1</v>
      </c>
      <c r="H3" t="s">
        <v>55</v>
      </c>
      <c r="I3">
        <v>1</v>
      </c>
      <c r="K3" s="35">
        <v>8</v>
      </c>
    </row>
    <row r="4" spans="2:18" x14ac:dyDescent="0.45">
      <c r="B4" t="s">
        <v>53</v>
      </c>
      <c r="C4">
        <v>2</v>
      </c>
      <c r="E4" t="s">
        <v>53</v>
      </c>
      <c r="F4">
        <v>2</v>
      </c>
      <c r="H4" t="s">
        <v>56</v>
      </c>
      <c r="I4">
        <v>2</v>
      </c>
    </row>
    <row r="5" spans="2:18" x14ac:dyDescent="0.45">
      <c r="B5" t="s">
        <v>54</v>
      </c>
      <c r="C5">
        <v>3</v>
      </c>
      <c r="E5" t="s">
        <v>54</v>
      </c>
      <c r="F5">
        <v>3</v>
      </c>
      <c r="H5" t="s">
        <v>57</v>
      </c>
      <c r="I5">
        <v>3</v>
      </c>
    </row>
    <row r="6" spans="2:18" x14ac:dyDescent="0.45">
      <c r="B6" t="s">
        <v>63</v>
      </c>
      <c r="C6">
        <v>4</v>
      </c>
      <c r="E6" t="s">
        <v>63</v>
      </c>
      <c r="F6">
        <v>4</v>
      </c>
    </row>
    <row r="11" spans="2:18" x14ac:dyDescent="0.45">
      <c r="B11" t="s">
        <v>65</v>
      </c>
      <c r="C11" t="s">
        <v>72</v>
      </c>
      <c r="D11" t="s">
        <v>73</v>
      </c>
      <c r="E11" t="s">
        <v>74</v>
      </c>
      <c r="F11" t="s">
        <v>75</v>
      </c>
      <c r="G11" t="s">
        <v>76</v>
      </c>
      <c r="H11" t="s">
        <v>77</v>
      </c>
      <c r="I11" t="s">
        <v>78</v>
      </c>
      <c r="J11" t="s">
        <v>79</v>
      </c>
      <c r="K11" t="s">
        <v>80</v>
      </c>
      <c r="L11" t="s">
        <v>81</v>
      </c>
      <c r="M11" t="s">
        <v>82</v>
      </c>
      <c r="N11" t="s">
        <v>83</v>
      </c>
      <c r="O11" t="s">
        <v>84</v>
      </c>
      <c r="P11" t="s">
        <v>85</v>
      </c>
      <c r="Q11" t="s">
        <v>86</v>
      </c>
      <c r="R11" t="s">
        <v>87</v>
      </c>
    </row>
    <row r="12" spans="2:18" x14ac:dyDescent="0.45">
      <c r="B12" s="31" t="s">
        <v>52</v>
      </c>
      <c r="C12">
        <v>1</v>
      </c>
      <c r="D12">
        <v>1</v>
      </c>
      <c r="E12">
        <v>1</v>
      </c>
      <c r="F12">
        <v>1</v>
      </c>
    </row>
    <row r="13" spans="2:18" x14ac:dyDescent="0.45">
      <c r="B13" s="32" t="s">
        <v>53</v>
      </c>
      <c r="G13">
        <v>1</v>
      </c>
      <c r="H13">
        <v>1</v>
      </c>
      <c r="I13">
        <v>1</v>
      </c>
      <c r="J13">
        <v>1</v>
      </c>
    </row>
    <row r="14" spans="2:18" x14ac:dyDescent="0.45">
      <c r="B14" s="31" t="s">
        <v>54</v>
      </c>
      <c r="K14">
        <v>1</v>
      </c>
      <c r="L14">
        <v>1</v>
      </c>
      <c r="M14">
        <v>1</v>
      </c>
      <c r="N14">
        <v>1</v>
      </c>
    </row>
    <row r="15" spans="2:18" x14ac:dyDescent="0.45">
      <c r="B15" s="32" t="s">
        <v>63</v>
      </c>
      <c r="O15">
        <v>1</v>
      </c>
      <c r="P15">
        <v>1</v>
      </c>
      <c r="Q15">
        <v>1</v>
      </c>
      <c r="R15">
        <v>1</v>
      </c>
    </row>
  </sheetData>
  <pageMargins left="0.19685039370078741" right="0.23622047244094491" top="0.78740157480314965" bottom="0.19685039370078741" header="0.19685039370078741" footer="0.19685039370078741"/>
  <pageSetup paperSize="9" scale="48" orientation="portrait" r:id="rId1"/>
  <headerFooter>
    <oddHeader>&amp;L&amp;G</oddHeader>
  </headerFooter>
  <legacyDrawingHF r:id="rId2"/>
  <tableParts count="4">
    <tablePart r:id="rId3"/>
    <tablePart r:id="rId4"/>
    <tablePart r:id="rId5"/>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5474F0E3-2FC1-40C5-8800-AF778FCD37AD}">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Bearbeitungshinweise</vt:lpstr>
      <vt:lpstr>Änderungshistorie</vt:lpstr>
      <vt:lpstr>Stakeholder-Analyse und Managt.</vt:lpstr>
      <vt:lpstr>Stakeholder-Portfolio</vt:lpstr>
      <vt:lpstr>Hilfstabellen</vt:lpstr>
      <vt:lpstr>rngBetroffenheit</vt:lpstr>
      <vt:lpstr>rngHaltung</vt:lpstr>
      <vt:lpstr>rngMacht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2023-06-05T17:51:56Z</dcterms:modified>
</cp:coreProperties>
</file>